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Dell\Documents\FALTHERM\ROZPOCTY\Rozpočty 2020\KGJ Hričov\KGJ Hričov 2-2022\"/>
    </mc:Choice>
  </mc:AlternateContent>
  <xr:revisionPtr revIDLastSave="0" documentId="13_ncr:1_{BCFDC79C-C1BD-4563-A84F-0DCE683437E5}" xr6:coauthVersionLast="47" xr6:coauthVersionMax="47" xr10:uidLastSave="{00000000-0000-0000-0000-000000000000}"/>
  <bookViews>
    <workbookView xWindow="-98" yWindow="-98" windowWidth="28996" windowHeight="15796" xr2:uid="{00000000-000D-0000-FFFF-FFFF00000000}"/>
  </bookViews>
  <sheets>
    <sheet name="Krycí list" sheetId="4" r:id="rId1"/>
    <sheet name="PD6447-20-04_E_ROZ" sheetId="1" r:id="rId2"/>
  </sheets>
  <definedNames>
    <definedName name="_xlnm.Print_Area" localSheetId="0">'Krycí list'!$A$1:$S$39</definedName>
    <definedName name="_xlnm.Print_Area" localSheetId="1">'PD6447-20-04_E_ROZ'!$A$1:$K$130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77" i="1" l="1"/>
  <c r="A115" i="1" l="1"/>
  <c r="A116" i="1"/>
  <c r="A117" i="1"/>
  <c r="A118" i="1"/>
  <c r="A119" i="1"/>
  <c r="A26" i="1" l="1"/>
  <c r="A129" i="1" l="1"/>
  <c r="A128" i="1"/>
  <c r="A107" i="1"/>
  <c r="A105" i="1"/>
  <c r="A102" i="1"/>
  <c r="A103" i="1"/>
  <c r="A101" i="1"/>
  <c r="A100" i="1"/>
  <c r="A99" i="1"/>
  <c r="A98" i="1"/>
  <c r="A97" i="1"/>
  <c r="A68" i="1"/>
  <c r="A67" i="1"/>
  <c r="A69" i="1"/>
  <c r="A66" i="1"/>
  <c r="A70" i="1"/>
  <c r="A92" i="1"/>
  <c r="A93" i="1"/>
  <c r="A94" i="1"/>
  <c r="A85" i="1"/>
  <c r="A86" i="1"/>
  <c r="A87" i="1"/>
  <c r="A88" i="1"/>
  <c r="A89" i="1"/>
  <c r="A90" i="1"/>
  <c r="A91" i="1"/>
  <c r="A56" i="1"/>
  <c r="A84" i="1"/>
  <c r="A44" i="1"/>
  <c r="A43" i="1"/>
  <c r="A81" i="1"/>
  <c r="A80" i="1"/>
  <c r="A79" i="1"/>
  <c r="A78" i="1"/>
  <c r="A76" i="1"/>
  <c r="A73" i="1"/>
  <c r="A65" i="1"/>
  <c r="A64" i="1"/>
  <c r="A63" i="1"/>
  <c r="A62" i="1"/>
  <c r="A60" i="1"/>
  <c r="A61" i="1"/>
  <c r="A58" i="1"/>
  <c r="A59" i="1"/>
  <c r="A57" i="1"/>
  <c r="A48" i="1"/>
  <c r="A49" i="1"/>
  <c r="A50" i="1"/>
  <c r="A52" i="1"/>
  <c r="A53" i="1"/>
  <c r="A47" i="1"/>
  <c r="A124" i="1" l="1"/>
  <c r="A123" i="1"/>
  <c r="A122" i="1"/>
  <c r="A121" i="1"/>
  <c r="A120" i="1"/>
  <c r="A114" i="1"/>
  <c r="A113" i="1"/>
  <c r="A110" i="1"/>
  <c r="A109" i="1"/>
  <c r="A108" i="1"/>
  <c r="A106" i="1"/>
  <c r="A104" i="1"/>
  <c r="A39" i="1"/>
  <c r="A40" i="1"/>
  <c r="A41" i="1"/>
  <c r="A42" i="1"/>
  <c r="A38" i="1"/>
  <c r="A35" i="1" l="1"/>
  <c r="A34" i="1"/>
  <c r="A31" i="1" l="1"/>
  <c r="A30" i="1"/>
  <c r="A23" i="1"/>
  <c r="A16" i="1"/>
  <c r="A11" i="1"/>
  <c r="A20" i="1"/>
  <c r="A18" i="1"/>
  <c r="A22" i="1" l="1"/>
  <c r="A21" i="1"/>
  <c r="A19" i="1"/>
  <c r="A17" i="1"/>
  <c r="A9" i="1" l="1"/>
  <c r="A10" i="1"/>
  <c r="A12" i="1"/>
  <c r="A14" i="1"/>
  <c r="A13" i="1"/>
  <c r="A15" i="1"/>
  <c r="A27" i="1" l="1"/>
  <c r="A25" i="1"/>
  <c r="A24" i="1"/>
  <c r="J26" i="4" l="1"/>
  <c r="E26" i="4" l="1"/>
  <c r="R26" i="4" l="1"/>
  <c r="R29" i="4" s="1"/>
  <c r="R30" i="4" s="1"/>
  <c r="R31" i="4" s="1"/>
</calcChain>
</file>

<file path=xl/sharedStrings.xml><?xml version="1.0" encoding="utf-8"?>
<sst xmlns="http://schemas.openxmlformats.org/spreadsheetml/2006/main" count="532" uniqueCount="304">
  <si>
    <t>Zpracoval:</t>
  </si>
  <si>
    <t>Č.P.</t>
  </si>
  <si>
    <t>Dátum vytvorenia rozpočtu:</t>
  </si>
  <si>
    <t>Popis</t>
  </si>
  <si>
    <t>Dodávka</t>
  </si>
  <si>
    <t>Montáž</t>
  </si>
  <si>
    <t>Investor:</t>
  </si>
  <si>
    <t>Objednávateľ:</t>
  </si>
  <si>
    <t>Počet
[ks]</t>
  </si>
  <si>
    <t>MJ</t>
  </si>
  <si>
    <t>Názov stavby</t>
  </si>
  <si>
    <t>JKSO</t>
  </si>
  <si>
    <t>Názov objektu</t>
  </si>
  <si>
    <t>EČO</t>
  </si>
  <si>
    <t>Názov časti</t>
  </si>
  <si>
    <t>Miesto</t>
  </si>
  <si>
    <t>IČO</t>
  </si>
  <si>
    <t>IČ DPH</t>
  </si>
  <si>
    <t>Objednávateľ</t>
  </si>
  <si>
    <t>Projektant</t>
  </si>
  <si>
    <t>Zhotoviteľ</t>
  </si>
  <si>
    <t>Dňa</t>
  </si>
  <si>
    <t xml:space="preserve">                Merné a účelové jednotky</t>
  </si>
  <si>
    <t xml:space="preserve">            Počet</t>
  </si>
  <si>
    <t xml:space="preserve">  Náklady / 1 m.j.</t>
  </si>
  <si>
    <t xml:space="preserve">             Počet</t>
  </si>
  <si>
    <t xml:space="preserve"> Náklady / 1 m.j.</t>
  </si>
  <si>
    <t xml:space="preserve">                Počet</t>
  </si>
  <si>
    <t xml:space="preserve">        Náklady / 1 m.j.</t>
  </si>
  <si>
    <t xml:space="preserve">                Rozpočtové náklady v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</si>
  <si>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</si>
  <si>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</si>
  <si>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</si>
  <si>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</si>
  <si>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</si>
  <si>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</si>
  <si>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</si>
  <si>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</si>
  <si>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</si>
  <si>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</si>
  <si>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</si>
  <si>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Práca nadčas</t>
  </si>
  <si>
    <t>13</t>
  </si>
  <si>
    <t>Zariad. staveniska</t>
  </si>
  <si>
    <t>2</t>
  </si>
  <si>
    <t>9</t>
  </si>
  <si>
    <t>Bez pevnej podl.</t>
  </si>
  <si>
    <t>14</t>
  </si>
  <si>
    <t>Mimostav. doprava</t>
  </si>
  <si>
    <t>3</t>
  </si>
  <si>
    <t>PSV</t>
  </si>
  <si>
    <t>10</t>
  </si>
  <si>
    <t>Kultúrna pamiatka</t>
  </si>
  <si>
    <t>15</t>
  </si>
  <si>
    <t>Územné vplyvy</t>
  </si>
  <si>
    <t>4</t>
  </si>
  <si>
    <t>11</t>
  </si>
  <si>
    <t>16</t>
  </si>
  <si>
    <t>Prevádzkové vplyvy</t>
  </si>
  <si>
    <t>5</t>
  </si>
  <si>
    <t>"M"</t>
  </si>
  <si>
    <t>17</t>
  </si>
  <si>
    <t>Ostatné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</si>
  <si>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</si>
  <si>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</si>
  <si>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</si>
  <si>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</si>
  <si>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</si>
  <si>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</si>
  <si>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</si>
  <si>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</si>
  <si>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</si>
  <si>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</si>
  <si>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</si>
  <si>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</si>
  <si>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</si>
  <si>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</si>
  <si>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</si>
  <si>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</si>
  <si>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</si>
  <si>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</si>
  <si>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</si>
  <si>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24</t>
  </si>
  <si>
    <t>DPH 20,00%</t>
  </si>
  <si>
    <t>Dátum a podpis</t>
  </si>
  <si>
    <t>Pečiatka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</si>
  <si>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</si>
  <si>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</si>
  <si>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</si>
  <si>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</si>
  <si>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</si>
  <si>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</si>
  <si>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</si>
  <si>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</si>
  <si>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</si>
  <si>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 + -</t>
  </si>
  <si>
    <t>Rozpočet pre projekt:</t>
  </si>
  <si>
    <t>Zhotoviteľ:</t>
  </si>
  <si>
    <t>EUCAL, s.r.o.
Dolné Rudiny 8515/45
010 01 Žilina</t>
  </si>
  <si>
    <t>FALTHERM, spol. s r.o.</t>
  </si>
  <si>
    <t>Funkcia</t>
  </si>
  <si>
    <t>Typ</t>
  </si>
  <si>
    <t xml:space="preserve">
Súčet
dĺžok
[m]</t>
  </si>
  <si>
    <r>
      <t>Cena
[</t>
    </r>
    <r>
      <rPr>
        <b/>
        <sz val="8"/>
        <color indexed="8"/>
        <rFont val="Calibri"/>
        <family val="2"/>
        <charset val="238"/>
      </rPr>
      <t>€</t>
    </r>
    <r>
      <rPr>
        <b/>
        <sz val="8"/>
        <color indexed="8"/>
        <rFont val="Arial"/>
        <family val="2"/>
        <charset val="238"/>
      </rPr>
      <t>/MJ]</t>
    </r>
  </si>
  <si>
    <r>
      <t>Cena
spolu
[</t>
    </r>
    <r>
      <rPr>
        <b/>
        <sz val="8"/>
        <color indexed="8"/>
        <rFont val="Calibri"/>
        <family val="2"/>
        <charset val="238"/>
      </rPr>
      <t>€]</t>
    </r>
  </si>
  <si>
    <t>Podružný nešpecifikovaný montážny materiál</t>
  </si>
  <si>
    <t>PODRUŽNÝ MONTÁŽNY MATERIÁL</t>
  </si>
  <si>
    <t>Podiel pridružených montážnych výkonov</t>
  </si>
  <si>
    <t>Spolu:</t>
  </si>
  <si>
    <t>Profesia:</t>
  </si>
  <si>
    <t>Dodáva</t>
  </si>
  <si>
    <t>Ing. Michal Salát</t>
  </si>
  <si>
    <t>FALTHERM, spol. s r.o., Za plavárňou 8907/15, 010 08 Žilina</t>
  </si>
  <si>
    <t>ČOV Horný Hričov</t>
  </si>
  <si>
    <t>1-CHBU 1x150</t>
  </si>
  <si>
    <t>Silový kábel 1-CHBU 1x150</t>
  </si>
  <si>
    <t>33,00</t>
  </si>
  <si>
    <t>0,00</t>
  </si>
  <si>
    <t>1-CHBU 1x95</t>
  </si>
  <si>
    <t>Silový kábel 1-CHBU 1x95</t>
  </si>
  <si>
    <t>12,00</t>
  </si>
  <si>
    <t>1-CHBU 1x120</t>
  </si>
  <si>
    <t>Silový kábel 1-CHBU 1x120</t>
  </si>
  <si>
    <t>51,00</t>
  </si>
  <si>
    <t>1-CHBU 1x70</t>
  </si>
  <si>
    <t>Silový kábel 1-CHBU 1x70</t>
  </si>
  <si>
    <t>18,00</t>
  </si>
  <si>
    <t>H07V-K</t>
  </si>
  <si>
    <t>Prepojovací jednožilový vodič, 1x70, GNYE</t>
  </si>
  <si>
    <t>ÖLFLEX® CLASSIC 110</t>
  </si>
  <si>
    <t>Ovládací kábel oleju odolný, 5X1,5</t>
  </si>
  <si>
    <t>PP12-10M</t>
  </si>
  <si>
    <t>Patch kábel</t>
  </si>
  <si>
    <t>MERANIE VÝROBY/ SPOTREBY ELEKTRICKEJ ENERGIE KGJ1.1 A KGJ1.2</t>
  </si>
  <si>
    <t>10,00</t>
  </si>
  <si>
    <t xml:space="preserve"> </t>
  </si>
  <si>
    <t>Elektro - Vyvedenie výkonu</t>
  </si>
  <si>
    <t>Káble</t>
  </si>
  <si>
    <t>VYVEDENIE VÝKONU KGJ1.1
VYVEDENIE VÝKONU KGJ1.2</t>
  </si>
  <si>
    <t>1-AYY</t>
  </si>
  <si>
    <t>Silový kábel 1-AYY 1x300</t>
  </si>
  <si>
    <t>Silový kábel 1-AYY 1x150zž</t>
  </si>
  <si>
    <t>VYVEDENIE VÝKONU KGJ1.1</t>
  </si>
  <si>
    <t>VYVEDENIE VÝKONU KGJ1.2</t>
  </si>
  <si>
    <t>Teplom zmrštiteľná trubička</t>
  </si>
  <si>
    <t>ASDR OVLÁDANIE HRM</t>
  </si>
  <si>
    <t>ASDR SIGNALIZÁCIA STAVU HRM</t>
  </si>
  <si>
    <t>Káblové oko pre Cu vodiče</t>
  </si>
  <si>
    <t>VYVEDENIE VÝKONU KGJ</t>
  </si>
  <si>
    <t>Cupalová podložka</t>
  </si>
  <si>
    <t>ZSV390</t>
  </si>
  <si>
    <t>1-CHBU 1x300</t>
  </si>
  <si>
    <t>Silový kábel 1-CHBU 1x300</t>
  </si>
  <si>
    <t>VYVEDENIE VÝKONU KGJ HRM
VYVEDENIE VÝKONU KGJ RH1.3a</t>
  </si>
  <si>
    <t>300x 16 KU-V</t>
  </si>
  <si>
    <t>VYVEDENIE VÝKONU KGJ RH1.3a</t>
  </si>
  <si>
    <t>70x 12 KU-V</t>
  </si>
  <si>
    <t>95x 12 KU-V</t>
  </si>
  <si>
    <t>120x 16 KU-V</t>
  </si>
  <si>
    <t>150x 16 KU-V</t>
  </si>
  <si>
    <t>7373-16</t>
  </si>
  <si>
    <t>ZS254ZS</t>
  </si>
  <si>
    <t>Rozvádzač HRM</t>
  </si>
  <si>
    <t>Skriňa rozvádzača HRM</t>
  </si>
  <si>
    <t>ROZVÁDZAČ HRM</t>
  </si>
  <si>
    <t xml:space="preserve">Rozvádzačová skriňa vxšxh/ 2000x1200x400 bočnice, podstavec 200mm, montážne profily, RAL 7035 </t>
  </si>
  <si>
    <t>Výzbroj rozvádzača HRM</t>
  </si>
  <si>
    <t xml:space="preserve">Montážna doska RH1.3a </t>
  </si>
  <si>
    <t>ROZVÁDZAČ RH1.3a</t>
  </si>
  <si>
    <t>Rozvádzač RH1.3a</t>
  </si>
  <si>
    <t>Montážna doska vxš/ 1600x800, držiak montážnej dosky</t>
  </si>
  <si>
    <t>Výzbroj rozvádzača RH1.3a</t>
  </si>
  <si>
    <t xml:space="preserve">Vnútorné vyzbrojenie rozvádzačov
 - Výkonové ističe pre KGJ1.1 a 1.2, pripojenie,    
   pomocné kontakty
- Výkonový istič HRM, motorické ovládanie,
   podpäťová spúšť, pripojenie, pomocné kontakty
 - Ovládacie a signalizačné prvky
 - Zvodič prepätia
 - Meracie transformátory prúdu
 - Skúšobné svorky
 - Meranie výkonu
 - Poistkové odpínače, poistky
 - Prípojnícový systém
</t>
  </si>
  <si>
    <t xml:space="preserve">Vnútorné vyzbrojenie rozvádzačov
 - Poistkové odpínače
 - Poistky 800A
 - Výkonový istič
 - Prípojnícový systém
</t>
  </si>
  <si>
    <t>SLUŽBY</t>
  </si>
  <si>
    <t>Uvedenie do prevádzky, testovanie, nastavenie</t>
  </si>
  <si>
    <t>SLUŽBY, OSTATNÁ ČINNOSŤ</t>
  </si>
  <si>
    <t>Projekt skutkového stavu a dokladová dokumentácia</t>
  </si>
  <si>
    <t>Revízia EZ a atest rozvádzača</t>
  </si>
  <si>
    <t>OPaOS generátora KGJ</t>
  </si>
  <si>
    <t>Inžinierska a koordinačná činnosť</t>
  </si>
  <si>
    <t>OCHRANNÉ POSPÁJANIE A UZEMNENIE</t>
  </si>
  <si>
    <t>KÁBLOVÁ TRASA</t>
  </si>
  <si>
    <t>MARS káblový žlab 50x125 s integrovanou spojkou, pozinkovaný, perforovaný, 2m</t>
  </si>
  <si>
    <t xml:space="preserve">KÁBLOVÁ TRASA </t>
  </si>
  <si>
    <t>PKC1 1202_F</t>
  </si>
  <si>
    <t>Zinkový sprej</t>
  </si>
  <si>
    <t>POMOCNÉ KONŠTRUKCIE, PODRUŽNÝ MONTÁŽNY MATERIÁL</t>
  </si>
  <si>
    <t>Ocelová konštrukcia, profil L, 30x30x4mm, 1kg</t>
  </si>
  <si>
    <t>Nosný systém HILTI</t>
  </si>
  <si>
    <t>Nosný systém, 1kg</t>
  </si>
  <si>
    <t>Páska sťahovacia, 200mm, 100ks</t>
  </si>
  <si>
    <t>Farba základná, 1kg</t>
  </si>
  <si>
    <t>Farba vrchná, 1kg</t>
  </si>
  <si>
    <t>Riedidlo, 4,5l</t>
  </si>
  <si>
    <t>Káblový štitok zatvárací, 30x8mm, ks</t>
  </si>
  <si>
    <t>ZEMNÉ PRÁCE</t>
  </si>
  <si>
    <t>Prepojovací jednožilový vodič, 1x35, GNYE</t>
  </si>
  <si>
    <t>FeZn 30x4</t>
  </si>
  <si>
    <t>Pásik uzemńovací FeZn 30x4 810.304</t>
  </si>
  <si>
    <t>S-K BD FI 30 FeZn</t>
  </si>
  <si>
    <t xml:space="preserve">Krížová svorka, pásovina FI30/30 </t>
  </si>
  <si>
    <t xml:space="preserve">UZEMNENIE PREPÄŤOVEJ OCHRANY
</t>
  </si>
  <si>
    <t>UZEMNENIE HRM</t>
  </si>
  <si>
    <t>UZEMNENIE KGJ1.1
UZEMNENIE KGJ1.2</t>
  </si>
  <si>
    <t>Ukončenie vodiča</t>
  </si>
  <si>
    <t>UZEMNENIE PREPÄŤOVEJ OCHRANY</t>
  </si>
  <si>
    <t>Príplatok k cenám za sťaženie výkopu v blízkosti podzemného vedenia - pre všetky triedy</t>
  </si>
  <si>
    <t>Príplatok k cenám za lepivosť pri hĺbení rýh š. nad 600 do 2 000 mm zapaž. i nezapažených, s urovnaním dna v hornine 3</t>
  </si>
  <si>
    <t>BÚRACIE PRÁCE</t>
  </si>
  <si>
    <t>STAVEBNÉ PRÁCE</t>
  </si>
  <si>
    <t>Zriadenie pieskového káblového lôžka, podsyp, obsyp, hrúbka vrstvy 10cm</t>
  </si>
  <si>
    <t>ZRIADENIE KÁBLOVÉHO LÔŽKA, CHRÁNIĆKY</t>
  </si>
  <si>
    <t>KOMUNIKÁCIE</t>
  </si>
  <si>
    <t>ZRIADENIE KÁBLOVÉHO LÔŽKA</t>
  </si>
  <si>
    <t xml:space="preserve">Rozvinutie a uloženie výstražnej fólie z PVC do ryhy, šírka 33cm </t>
  </si>
  <si>
    <t xml:space="preserve">Fólia červená z PVC do ryhy, šírka 33cm </t>
  </si>
  <si>
    <t>Betónový žľab AZD 27-50</t>
  </si>
  <si>
    <t>CHRÁNIČKA</t>
  </si>
  <si>
    <t>Poklop k betónovému žľabu AZD 27-50</t>
  </si>
  <si>
    <t>Ochranná káblová trubka, plastová, do zeme</t>
  </si>
  <si>
    <t>Ochranná káblová trubka, plastová, do zeme KF09063_BA</t>
  </si>
  <si>
    <t>Porealizačné geodetické zameranie</t>
  </si>
  <si>
    <t>Vyspravenie spojov asfaltovou polymérovou páskou šírky 40 mm, hr. 3 mm</t>
  </si>
  <si>
    <t>Postrek asfaltový spojovací bez posypu kamenivom z asfaltu cestného v množstve 0,50 kg/m2</t>
  </si>
  <si>
    <t>Osadenie chodník. obrubníka betónového stojatého do lôžka z betónu prosteho tr. C 16/20 s bočnou oporou</t>
  </si>
  <si>
    <t>Rezanie existujúceho asfaltového krytu alebo podkladu hĺbky do 50 mm</t>
  </si>
  <si>
    <t>Vytrhanie obrúb betónových, s vybúraním lôžka, z krajníkov alebo obrubníkov stojatých</t>
  </si>
  <si>
    <t>Odstránenie krytu asfaltového v ploche, hr. do 50 mm - m2</t>
  </si>
  <si>
    <t xml:space="preserve">Odstránenie krytu asfaltového v ploche, hr. do 50mm - m2 </t>
  </si>
  <si>
    <t>Odstránenie podkladu v ploche z kameniva hrubého drveného, hr.100 do 200 mm - m2</t>
  </si>
  <si>
    <t xml:space="preserve">Odstránenie podkladu v ploche z betónu prostého, hr. vrstvy od 150 do 300 mm - m2 </t>
  </si>
  <si>
    <t>Odstránenie podkladu v ploche z betónu prostého, hr. vrstvy od 150 do 300 mm - m2</t>
  </si>
  <si>
    <t>Zásyp sypaninou so zhutnením jám, šachiet, rýh, zárezov alebo okolo objektov - m3</t>
  </si>
  <si>
    <t>Zásyp sypaninou bez zhutnenia jám, šachiet, rýh, zárezov alebo okolo objektov - m3</t>
  </si>
  <si>
    <t>Betón STN EN 206-1 C20/25 - m3</t>
  </si>
  <si>
    <t>Betón C20/25 - m3</t>
  </si>
  <si>
    <t>Upravenie podkladu po prekopoch inžinierskych sietí podkladovým betónom PB I tr. C 20/25 hr.do 100mm - m3</t>
  </si>
  <si>
    <t>Upravenie podkladu po prekopoch inžinierskych sietí podkladovým betónom PB I tr. C 20/25 hr. Do 100mm - m3</t>
  </si>
  <si>
    <t>Vyspravenie krytu vozovky po prekopoch inžinierskych sietí  liatym asfaltom MA hr. od 20 do 40 mm -m2</t>
  </si>
  <si>
    <t>Vyspravenie krytu vozovky po prekopoch inžinierskych sietí  liatym asfaltom MA hr. od 20 do 40 mm - m2</t>
  </si>
  <si>
    <t>Upravenie podkladu po prekopoch pre inž. siete so zhutnením kamenivom ťaženým alebo štrkopieskom - m2</t>
  </si>
  <si>
    <t>Lôžko pod obrubníky, krajníky alebo obruby z dlažobných kociek z betónu prostého tr. C 16/20 - m3</t>
  </si>
  <si>
    <t>Obrubník cestný</t>
  </si>
  <si>
    <t>Betón C16/20 - m3</t>
  </si>
  <si>
    <t>Kamenivo ťažené drobné - t</t>
  </si>
  <si>
    <t>Betón STN EN 206-1 C16/20- m3</t>
  </si>
  <si>
    <t>Nakladanie na dopravné prostriedky pre vodorovnú dopravu sutiny</t>
  </si>
  <si>
    <t>Poplatok za skladovanie - zemina a kamenivo ostatné</t>
  </si>
  <si>
    <t>Poplatok za skladovanie - betón, tehly, dlaždice ostatné</t>
  </si>
  <si>
    <t>Vodorovná doprava sutiny so zložením a hrubým urovnaním na vzdialenosť do 1 km</t>
  </si>
  <si>
    <t>Príplatok k cene za každý ďalší aj začatý 1 km nad 1 km pre vodorovnú dopravu sutiny - km</t>
  </si>
  <si>
    <t>KÁBLOVÁ TRASA VV</t>
  </si>
  <si>
    <t>Káblová lávka 85x500x3m</t>
  </si>
  <si>
    <t>KL 85x500_S</t>
  </si>
  <si>
    <t>KLT 85X500_S</t>
  </si>
  <si>
    <t>Káblová lávka 85x500 T-kus</t>
  </si>
  <si>
    <t>S 85X200_S</t>
  </si>
  <si>
    <t>Spojka káblovej lávky</t>
  </si>
  <si>
    <t>NSM 6X10 ZNCR</t>
  </si>
  <si>
    <t>Vytýčenie inžinierských sietí</t>
  </si>
  <si>
    <t>DS 500_S</t>
  </si>
  <si>
    <t>Držiak káblovej lávky</t>
  </si>
  <si>
    <t>Príchytka kábla</t>
  </si>
  <si>
    <t>PKC1 1204_F</t>
  </si>
  <si>
    <t>NKZI 50X125X0.70 S</t>
  </si>
  <si>
    <t>V125_S</t>
  </si>
  <si>
    <t>Veko káblového žlabu</t>
  </si>
  <si>
    <t>NKO 90X50X125 S</t>
  </si>
  <si>
    <t>MARS koleno klesajúce 90°, 50x125, plné</t>
  </si>
  <si>
    <t>NVKO 90X50X125 S</t>
  </si>
  <si>
    <t>MARS veko pre koleno klesajúce 90°, 125, plné</t>
  </si>
  <si>
    <t>NPS 125_ZNCR</t>
  </si>
  <si>
    <t>Podpera na stenu, 125mm</t>
  </si>
  <si>
    <t>Šrób vratový 6x10</t>
  </si>
  <si>
    <t>KPO10x115_PO</t>
  </si>
  <si>
    <t>Kotvy do betónu</t>
  </si>
  <si>
    <t>Strojovňa KGJ</t>
  </si>
  <si>
    <t>Vyvedenie výkonu</t>
  </si>
  <si>
    <t>Rekonštrukcia zariadenia na výrobu tepla a elektrickej energie z obnoviteľných zdrojov energie (OZE) v ČOV Horný Hričov</t>
  </si>
  <si>
    <t>Ovládací kábel oleju odolný, 5G1</t>
  </si>
  <si>
    <t>Hĺbenie káblovej ryhy šírky 0,70m horn.3 do 100m3 - m3</t>
  </si>
  <si>
    <t>Hĺbenie káblovej ryhy šírky 0,7m horn.3 do 100m3 - m3</t>
  </si>
  <si>
    <t>Ovládací kábel oleju odolný, 5G6</t>
  </si>
  <si>
    <t>ROZVÁDZAČ PRS RS15.7</t>
  </si>
  <si>
    <t>Protipožiarny náter CFS-ST, 1bal=6kg</t>
  </si>
  <si>
    <t>Protipožiarny náter CFS-CT, 1bal=6kg</t>
  </si>
  <si>
    <t>PROTIPOŽIARNE UTESNENIE PRESTUPOV</t>
  </si>
  <si>
    <t>Protipožiarny tmel CFS-S SIL, 1bal=310ml</t>
  </si>
  <si>
    <t>protipožiarny tmel CFS-S SIL, 1bal=310ml</t>
  </si>
  <si>
    <t>Protipožiarny identifikačný štítok SK, 1bal=10ks</t>
  </si>
  <si>
    <t>protipožiarny identifikačný štítok SK, 1bal=10ks</t>
  </si>
  <si>
    <t>Vytlačovací prístroj HDM 330</t>
  </si>
  <si>
    <t>vytlačovací prístroj HDM 330</t>
  </si>
  <si>
    <t>Minerálna vata CFS-CT B, 1000x600x50</t>
  </si>
  <si>
    <t>minerálna vata CFS-CT B, 1000x600x50, 1bal=5ks</t>
  </si>
  <si>
    <t>Zhotovenie prestupu pre káble (jadrové vŕtanie, požiare utesnenie otvorov, hydroizolácia)</t>
  </si>
  <si>
    <t>PD6447-20-04_E</t>
  </si>
  <si>
    <t>Demontáž</t>
  </si>
  <si>
    <t>DEMONTÁŽ</t>
  </si>
  <si>
    <t>CELKOVÉ NÁKLADY:</t>
  </si>
  <si>
    <t>18. 02. 2022</t>
  </si>
  <si>
    <t>02/2022</t>
  </si>
  <si>
    <t>KRYCÍ LIST VÝKAZ-VÝMER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</si>
</sst>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4" formatCode="_-* #,##0.00\ &quot;€&quot;_-;\-* #,##0.00\ &quot;€&quot;_-;_-* &quot;-&quot;??\ &quot;€&quot;_-;_-@_-"/>
    <numFmt numFmtId="164" formatCode="####;\-####"/>
    <numFmt numFmtId="165" formatCode="0.00%;\-0.00%"/>
    <numFmt numFmtId="166" formatCode="0.0"/>
    <numFmt numFmtId="167" formatCode="_-* #,##0.00\ _€_-;\-* #,##0.00\ _€_-;_-* &quot;-&quot;??\ _€_-;_-@_-"/>
    <numFmt numFmtId="168" formatCode="_-* #,##0.00\ &quot;Sk&quot;_-;\-* #,##0.00\ &quot;Sk&quot;_-;_-* &quot;-&quot;??\ &quot;Sk&quot;_-;_-@_-"/>
    <numFmt numFmtId="169" formatCode="_-* #,##0.00\ _S_k_-;\-* #,##0.00\ _S_k_-;_-* &quot;-&quot;??\ _S_k_-;_-@_-"/>
    <numFmt numFmtId="170" formatCode="#,##0\ [$SKK]"/>
    <numFmt numFmtId="171" formatCode="_-* #,##0.00\ _K_č_-;\-* #,##0.00\ _K_č_-;_-* &quot;-&quot;??\ _K_č_-;_-@_-"/>
  </numFmts>
  <fonts count="55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7"/>
      <name val="Arial CE"/>
      <family val="2"/>
      <charset val="238"/>
    </font>
    <font>
      <sz val="8"/>
      <color indexed="21"/>
      <name val="Arial"/>
      <family val="2"/>
      <charset val="238"/>
    </font>
    <font>
      <sz val="8"/>
      <color indexed="21"/>
      <name val="Arial CE"/>
      <family val="2"/>
      <charset val="238"/>
    </font>
    <font>
      <sz val="7"/>
      <name val="Arial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sz val="8"/>
      <color rgb="FFFF000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8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6"/>
      <name val="Arial"/>
      <family val="2"/>
      <charset val="238"/>
    </font>
    <font>
      <b/>
      <sz val="7"/>
      <name val="Arial"/>
      <family val="2"/>
      <charset val="238"/>
    </font>
    <font>
      <b/>
      <sz val="6"/>
      <name val="Arial"/>
      <family val="2"/>
      <charset val="238"/>
    </font>
    <font>
      <sz val="7"/>
      <color rgb="FFFF0000"/>
      <name val="Arial"/>
      <family val="2"/>
      <charset val="238"/>
    </font>
    <font>
      <sz val="7"/>
      <color theme="1"/>
      <name val="Arial"/>
      <family val="2"/>
      <charset val="238"/>
    </font>
    <font>
      <sz val="8"/>
      <name val="Arial CE"/>
      <family val="2"/>
    </font>
    <font>
      <sz val="10"/>
      <name val="Helv"/>
    </font>
    <font>
      <sz val="10"/>
      <name val="Arial"/>
      <family val="2"/>
    </font>
    <font>
      <sz val="8"/>
      <color indexed="23"/>
      <name val="Arial"/>
      <family val="2"/>
      <charset val="238"/>
    </font>
    <font>
      <sz val="10"/>
      <name val="MS Sans Serif"/>
      <family val="2"/>
      <charset val="238"/>
    </font>
    <font>
      <u/>
      <sz val="10"/>
      <color theme="10"/>
      <name val="Arial"/>
      <family val="2"/>
    </font>
    <font>
      <sz val="9"/>
      <name val="Arial"/>
      <family val="2"/>
    </font>
    <font>
      <sz val="10"/>
      <color theme="1"/>
      <name val="Arial"/>
      <family val="2"/>
    </font>
    <font>
      <sz val="10"/>
      <color indexed="8"/>
      <name val="Arial"/>
      <family val="2"/>
    </font>
    <font>
      <sz val="10"/>
      <color theme="0"/>
      <name val="Arial"/>
      <family val="2"/>
    </font>
    <font>
      <sz val="10"/>
      <color rgb="FF006100"/>
      <name val="Arial"/>
      <family val="2"/>
    </font>
    <font>
      <b/>
      <sz val="10"/>
      <color theme="0"/>
      <name val="Arial"/>
      <family val="2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9C6500"/>
      <name val="Arial"/>
      <family val="2"/>
    </font>
    <font>
      <sz val="10"/>
      <color rgb="FFFA7D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18"/>
      <color theme="3"/>
      <name val="Cambria"/>
      <family val="2"/>
      <scheme val="major"/>
    </font>
    <font>
      <sz val="10"/>
      <color rgb="FF3F3F76"/>
      <name val="Arial"/>
      <family val="2"/>
    </font>
    <font>
      <b/>
      <sz val="10"/>
      <color rgb="FFFA7D00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sz val="10"/>
      <color rgb="FF9C0006"/>
      <name val="Arial"/>
      <family val="2"/>
    </font>
    <font>
      <sz val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7"/>
      <color theme="1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2"/>
        <bgColor indexed="64"/>
      </patternFill>
    </fill>
  </fills>
  <borders count="10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/>
      <top style="thin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thin">
        <color indexed="8"/>
      </right>
      <top style="hair">
        <color indexed="8"/>
      </top>
      <bottom style="thin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/>
      <diagonal/>
    </border>
    <border>
      <left/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thin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hair">
        <color indexed="8"/>
      </left>
      <right/>
      <top style="thin">
        <color indexed="8"/>
      </top>
      <bottom/>
      <diagonal/>
    </border>
    <border>
      <left/>
      <right style="hair">
        <color indexed="8"/>
      </right>
      <top/>
      <bottom/>
      <diagonal/>
    </border>
    <border>
      <left style="hair">
        <color indexed="8"/>
      </left>
      <right/>
      <top/>
      <bottom/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/>
      <diagonal/>
    </border>
    <border>
      <left/>
      <right/>
      <top style="hair">
        <color indexed="8"/>
      </top>
      <bottom/>
      <diagonal/>
    </border>
    <border>
      <left style="thin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8"/>
      </left>
      <right style="hair">
        <color indexed="8"/>
      </right>
      <top/>
      <bottom style="thin">
        <color indexed="8"/>
      </bottom>
      <diagonal/>
    </border>
    <border>
      <left/>
      <right style="hair">
        <color indexed="8"/>
      </right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60">
    <xf numFmtId="0" fontId="0" fillId="0" borderId="0"/>
    <xf numFmtId="0" fontId="15" fillId="0" borderId="1">
      <alignment horizontal="left" vertical="top" wrapText="1"/>
      <protection locked="0"/>
    </xf>
    <xf numFmtId="0" fontId="15" fillId="0" borderId="1">
      <alignment horizontal="left" vertical="top" wrapText="1"/>
      <protection locked="0"/>
    </xf>
    <xf numFmtId="0" fontId="15" fillId="0" borderId="2">
      <alignment horizontal="left" vertical="top" wrapText="1"/>
      <protection locked="0"/>
    </xf>
    <xf numFmtId="0" fontId="15" fillId="0" borderId="3">
      <alignment horizontal="center" vertical="top" wrapText="1"/>
      <protection locked="0"/>
    </xf>
    <xf numFmtId="0" fontId="15" fillId="0" borderId="4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2" fontId="15" fillId="0" borderId="3">
      <alignment horizontal="center" vertical="top" wrapText="1"/>
      <protection locked="0"/>
    </xf>
    <xf numFmtId="2" fontId="15" fillId="0" borderId="83">
      <alignment horizontal="center" vertical="center" wrapText="1"/>
      <protection locked="0"/>
    </xf>
    <xf numFmtId="0" fontId="27" fillId="0" borderId="0"/>
    <xf numFmtId="0" fontId="3" fillId="0" borderId="0"/>
    <xf numFmtId="0" fontId="28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170" fontId="8" fillId="0" borderId="0"/>
    <xf numFmtId="170" fontId="30" fillId="0" borderId="0">
      <alignment horizontal="left" vertical="center" indent="1"/>
    </xf>
    <xf numFmtId="170" fontId="5" fillId="0" borderId="0">
      <alignment horizontal="left" vertical="center" wrapText="1"/>
    </xf>
    <xf numFmtId="9" fontId="29" fillId="0" borderId="0" applyFont="0" applyFill="0" applyBorder="0" applyAlignment="0" applyProtection="0"/>
    <xf numFmtId="170" fontId="3" fillId="0" borderId="0"/>
    <xf numFmtId="44" fontId="3" fillId="0" borderId="0" applyFont="0" applyFill="0" applyBorder="0" applyAlignment="0" applyProtection="0"/>
    <xf numFmtId="170" fontId="3" fillId="0" borderId="0"/>
    <xf numFmtId="170" fontId="3" fillId="10" borderId="96" applyNumberFormat="0" applyFont="0" applyAlignment="0" applyProtection="0"/>
    <xf numFmtId="166" fontId="5" fillId="35" borderId="0">
      <alignment horizontal="right"/>
    </xf>
    <xf numFmtId="170" fontId="8" fillId="0" borderId="0"/>
    <xf numFmtId="170" fontId="8" fillId="0" borderId="0"/>
    <xf numFmtId="170" fontId="31" fillId="0" borderId="0"/>
    <xf numFmtId="170" fontId="3" fillId="0" borderId="0"/>
    <xf numFmtId="0" fontId="3" fillId="0" borderId="0"/>
    <xf numFmtId="0" fontId="30" fillId="0" borderId="0">
      <alignment horizontal="left" vertical="center" indent="1"/>
    </xf>
    <xf numFmtId="0" fontId="5" fillId="0" borderId="0">
      <alignment horizontal="left" vertical="center" wrapText="1"/>
    </xf>
    <xf numFmtId="0" fontId="8" fillId="0" borderId="0"/>
    <xf numFmtId="0" fontId="3" fillId="0" borderId="0"/>
    <xf numFmtId="0" fontId="3" fillId="10" borderId="96" applyNumberFormat="0" applyFont="0" applyAlignment="0" applyProtection="0"/>
    <xf numFmtId="0" fontId="8" fillId="0" borderId="0"/>
    <xf numFmtId="0" fontId="8" fillId="0" borderId="0"/>
    <xf numFmtId="0" fontId="31" fillId="0" borderId="0"/>
    <xf numFmtId="44" fontId="3" fillId="0" borderId="0" applyFont="0" applyFill="0" applyBorder="0" applyAlignment="0" applyProtection="0"/>
    <xf numFmtId="170" fontId="3" fillId="0" borderId="0"/>
    <xf numFmtId="9" fontId="29" fillId="0" borderId="0" applyFont="0" applyFill="0" applyBorder="0" applyAlignment="0" applyProtection="0"/>
    <xf numFmtId="0" fontId="8" fillId="0" borderId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3" fillId="0" borderId="0"/>
    <xf numFmtId="0" fontId="1" fillId="0" borderId="0"/>
    <xf numFmtId="44" fontId="3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171" fontId="8" fillId="0" borderId="0" applyFont="0" applyFill="0" applyBorder="0" applyAlignment="0" applyProtection="0"/>
    <xf numFmtId="0" fontId="33" fillId="0" borderId="82" applyProtection="0">
      <alignment horizontal="center" vertical="top" wrapText="1"/>
    </xf>
    <xf numFmtId="0" fontId="7" fillId="0" borderId="0"/>
    <xf numFmtId="169" fontId="7" fillId="0" borderId="0" applyFont="0" applyFill="0" applyBorder="0" applyAlignment="0" applyProtection="0"/>
    <xf numFmtId="168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0" fontId="5" fillId="0" borderId="0">
      <alignment horizontal="left" vertical="center" wrapText="1"/>
    </xf>
    <xf numFmtId="9" fontId="3" fillId="0" borderId="0" applyFont="0" applyFill="0" applyBorder="0" applyAlignment="0" applyProtection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0"/>
    <xf numFmtId="0" fontId="3" fillId="0" borderId="9">
      <alignment horizontal="right" indent="1"/>
    </xf>
    <xf numFmtId="0" fontId="3" fillId="0" borderId="9">
      <alignment horizontal="right" indent="1"/>
    </xf>
    <xf numFmtId="0" fontId="3" fillId="0" borderId="98">
      <alignment horizontal="right" indent="1"/>
    </xf>
    <xf numFmtId="0" fontId="3" fillId="0" borderId="98">
      <alignment horizontal="right" indent="1"/>
    </xf>
    <xf numFmtId="0" fontId="3" fillId="0" borderId="98">
      <alignment horizontal="right" indent="1"/>
    </xf>
    <xf numFmtId="0" fontId="3" fillId="0" borderId="98">
      <alignment horizontal="right" indent="1"/>
    </xf>
    <xf numFmtId="0" fontId="3" fillId="0" borderId="98">
      <alignment horizontal="right" indent="1"/>
    </xf>
    <xf numFmtId="0" fontId="3" fillId="0" borderId="98">
      <alignment horizontal="right" indent="1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3" fillId="0" borderId="0" applyProtection="0"/>
    <xf numFmtId="0" fontId="1" fillId="0" borderId="0"/>
    <xf numFmtId="0" fontId="3" fillId="0" borderId="98">
      <alignment horizontal="right" indent="1"/>
    </xf>
    <xf numFmtId="0" fontId="1" fillId="0" borderId="0"/>
    <xf numFmtId="0" fontId="7" fillId="0" borderId="0"/>
    <xf numFmtId="166" fontId="5" fillId="35" borderId="0">
      <alignment horizontal="right"/>
    </xf>
    <xf numFmtId="170" fontId="8" fillId="0" borderId="0"/>
    <xf numFmtId="0" fontId="3" fillId="0" borderId="0"/>
    <xf numFmtId="0" fontId="8" fillId="0" borderId="0"/>
    <xf numFmtId="170" fontId="5" fillId="0" borderId="0">
      <alignment horizontal="left" vertical="center" wrapText="1"/>
    </xf>
    <xf numFmtId="0" fontId="5" fillId="0" borderId="0">
      <alignment horizontal="left" vertical="center" wrapText="1"/>
    </xf>
    <xf numFmtId="170" fontId="5" fillId="0" borderId="0">
      <alignment horizontal="left" vertical="center" wrapText="1"/>
    </xf>
    <xf numFmtId="9" fontId="7" fillId="0" borderId="0" applyFont="0" applyFill="0" applyBorder="0" applyAlignment="0" applyProtection="0"/>
    <xf numFmtId="170" fontId="8" fillId="0" borderId="0"/>
    <xf numFmtId="170" fontId="5" fillId="0" borderId="0">
      <alignment horizontal="left" vertical="center" wrapText="1"/>
    </xf>
    <xf numFmtId="166" fontId="5" fillId="35" borderId="0">
      <alignment horizontal="right"/>
    </xf>
    <xf numFmtId="166" fontId="5" fillId="35" borderId="0">
      <alignment horizontal="right"/>
    </xf>
    <xf numFmtId="170" fontId="8" fillId="0" borderId="0"/>
    <xf numFmtId="9" fontId="7" fillId="0" borderId="0" applyFont="0" applyFill="0" applyBorder="0" applyAlignment="0" applyProtection="0"/>
    <xf numFmtId="0" fontId="5" fillId="0" borderId="0">
      <alignment horizontal="left" vertical="center" wrapText="1"/>
    </xf>
    <xf numFmtId="0" fontId="8" fillId="0" borderId="0"/>
    <xf numFmtId="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3" fillId="0" borderId="0"/>
    <xf numFmtId="0" fontId="1" fillId="0" borderId="0"/>
    <xf numFmtId="0" fontId="5" fillId="0" borderId="0">
      <alignment horizontal="left" vertical="center" wrapText="1"/>
    </xf>
    <xf numFmtId="0" fontId="8" fillId="0" borderId="0"/>
    <xf numFmtId="9" fontId="29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9" fillId="0" borderId="0" applyFont="0" applyFill="0" applyBorder="0" applyAlignment="0" applyProtection="0"/>
    <xf numFmtId="0" fontId="1" fillId="0" borderId="0"/>
    <xf numFmtId="0" fontId="3" fillId="0" borderId="0"/>
    <xf numFmtId="9" fontId="7" fillId="0" borderId="0" applyFont="0" applyFill="0" applyBorder="0" applyAlignment="0" applyProtection="0"/>
    <xf numFmtId="170" fontId="5" fillId="0" borderId="0">
      <alignment horizontal="left" vertical="center" wrapText="1"/>
    </xf>
    <xf numFmtId="166" fontId="5" fillId="35" borderId="0">
      <alignment horizontal="right"/>
    </xf>
    <xf numFmtId="170" fontId="8" fillId="0" borderId="0"/>
    <xf numFmtId="0" fontId="5" fillId="0" borderId="0">
      <alignment horizontal="left" vertical="center" wrapText="1"/>
    </xf>
    <xf numFmtId="0" fontId="8" fillId="0" borderId="0"/>
    <xf numFmtId="9" fontId="29" fillId="0" borderId="0" applyFont="0" applyFill="0" applyBorder="0" applyAlignment="0" applyProtection="0"/>
    <xf numFmtId="0" fontId="1" fillId="0" borderId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4" fillId="12" borderId="0" applyNumberFormat="0" applyBorder="0" applyAlignment="0" applyProtection="0"/>
    <xf numFmtId="0" fontId="34" fillId="16" borderId="0" applyNumberFormat="0" applyBorder="0" applyAlignment="0" applyProtection="0"/>
    <xf numFmtId="0" fontId="34" fillId="20" borderId="0" applyNumberFormat="0" applyBorder="0" applyAlignment="0" applyProtection="0"/>
    <xf numFmtId="0" fontId="34" fillId="24" borderId="0" applyNumberFormat="0" applyBorder="0" applyAlignment="0" applyProtection="0"/>
    <xf numFmtId="0" fontId="34" fillId="28" borderId="0" applyNumberFormat="0" applyBorder="0" applyAlignment="0" applyProtection="0"/>
    <xf numFmtId="0" fontId="34" fillId="32" borderId="0" applyNumberFormat="0" applyBorder="0" applyAlignment="0" applyProtection="0"/>
    <xf numFmtId="0" fontId="34" fillId="13" borderId="0" applyNumberFormat="0" applyBorder="0" applyAlignment="0" applyProtection="0"/>
    <xf numFmtId="0" fontId="34" fillId="17" borderId="0" applyNumberFormat="0" applyBorder="0" applyAlignment="0" applyProtection="0"/>
    <xf numFmtId="0" fontId="34" fillId="21" borderId="0" applyNumberFormat="0" applyBorder="0" applyAlignment="0" applyProtection="0"/>
    <xf numFmtId="0" fontId="34" fillId="25" borderId="0" applyNumberFormat="0" applyBorder="0" applyAlignment="0" applyProtection="0"/>
    <xf numFmtId="0" fontId="34" fillId="29" borderId="0" applyNumberFormat="0" applyBorder="0" applyAlignment="0" applyProtection="0"/>
    <xf numFmtId="0" fontId="34" fillId="33" borderId="0" applyNumberFormat="0" applyBorder="0" applyAlignment="0" applyProtection="0"/>
    <xf numFmtId="0" fontId="36" fillId="14" borderId="0" applyNumberFormat="0" applyBorder="0" applyAlignment="0" applyProtection="0"/>
    <xf numFmtId="0" fontId="36" fillId="18" borderId="0" applyNumberFormat="0" applyBorder="0" applyAlignment="0" applyProtection="0"/>
    <xf numFmtId="0" fontId="36" fillId="22" borderId="0" applyNumberFormat="0" applyBorder="0" applyAlignment="0" applyProtection="0"/>
    <xf numFmtId="0" fontId="36" fillId="26" borderId="0" applyNumberFormat="0" applyBorder="0" applyAlignment="0" applyProtection="0"/>
    <xf numFmtId="0" fontId="36" fillId="30" borderId="0" applyNumberFormat="0" applyBorder="0" applyAlignment="0" applyProtection="0"/>
    <xf numFmtId="0" fontId="36" fillId="34" borderId="0" applyNumberFormat="0" applyBorder="0" applyAlignment="0" applyProtection="0"/>
    <xf numFmtId="0" fontId="37" fillId="4" borderId="0" applyNumberFormat="0" applyBorder="0" applyAlignment="0" applyProtection="0"/>
    <xf numFmtId="0" fontId="38" fillId="9" borderId="95" applyNumberFormat="0" applyAlignment="0" applyProtection="0"/>
    <xf numFmtId="0" fontId="39" fillId="0" borderId="89" applyNumberFormat="0" applyFill="0" applyAlignment="0" applyProtection="0"/>
    <xf numFmtId="0" fontId="40" fillId="0" borderId="90" applyNumberFormat="0" applyFill="0" applyAlignment="0" applyProtection="0"/>
    <xf numFmtId="0" fontId="41" fillId="0" borderId="91" applyNumberFormat="0" applyFill="0" applyAlignment="0" applyProtection="0"/>
    <xf numFmtId="0" fontId="41" fillId="0" borderId="0" applyNumberFormat="0" applyFill="0" applyBorder="0" applyAlignment="0" applyProtection="0"/>
    <xf numFmtId="0" fontId="42" fillId="6" borderId="0" applyNumberFormat="0" applyBorder="0" applyAlignment="0" applyProtection="0"/>
    <xf numFmtId="0" fontId="35" fillId="10" borderId="96" applyNumberFormat="0" applyFont="0" applyAlignment="0" applyProtection="0"/>
    <xf numFmtId="0" fontId="43" fillId="0" borderId="94" applyNumberFormat="0" applyFill="0" applyAlignment="0" applyProtection="0"/>
    <xf numFmtId="0" fontId="44" fillId="0" borderId="97" applyNumberFormat="0" applyFill="0" applyAlignment="0" applyProtection="0"/>
    <xf numFmtId="0" fontId="45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7" borderId="92" applyNumberFormat="0" applyAlignment="0" applyProtection="0"/>
    <xf numFmtId="0" fontId="48" fillId="8" borderId="92" applyNumberFormat="0" applyAlignment="0" applyProtection="0"/>
    <xf numFmtId="0" fontId="49" fillId="8" borderId="93" applyNumberFormat="0" applyAlignment="0" applyProtection="0"/>
    <xf numFmtId="0" fontId="50" fillId="0" borderId="0" applyNumberFormat="0" applyFill="0" applyBorder="0" applyAlignment="0" applyProtection="0"/>
    <xf numFmtId="0" fontId="51" fillId="5" borderId="0" applyNumberFormat="0" applyBorder="0" applyAlignment="0" applyProtection="0"/>
    <xf numFmtId="0" fontId="36" fillId="11" borderId="0" applyNumberFormat="0" applyBorder="0" applyAlignment="0" applyProtection="0"/>
    <xf numFmtId="0" fontId="36" fillId="15" borderId="0" applyNumberFormat="0" applyBorder="0" applyAlignment="0" applyProtection="0"/>
    <xf numFmtId="0" fontId="36" fillId="19" borderId="0" applyNumberFormat="0" applyBorder="0" applyAlignment="0" applyProtection="0"/>
    <xf numFmtId="0" fontId="36" fillId="23" borderId="0" applyNumberFormat="0" applyBorder="0" applyAlignment="0" applyProtection="0"/>
    <xf numFmtId="0" fontId="36" fillId="27" borderId="0" applyNumberFormat="0" applyBorder="0" applyAlignment="0" applyProtection="0"/>
    <xf numFmtId="0" fontId="36" fillId="31" borderId="0" applyNumberFormat="0" applyBorder="0" applyAlignment="0" applyProtection="0"/>
    <xf numFmtId="0" fontId="31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 applyProtection="0"/>
    <xf numFmtId="0" fontId="1" fillId="0" borderId="0"/>
    <xf numFmtId="0" fontId="1" fillId="0" borderId="0"/>
    <xf numFmtId="0" fontId="7" fillId="0" borderId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9" fontId="7" fillId="0" borderId="0" applyFont="0" applyFill="0" applyBorder="0" applyAlignment="0" applyProtection="0"/>
    <xf numFmtId="0" fontId="1" fillId="0" borderId="0"/>
    <xf numFmtId="0" fontId="3" fillId="0" borderId="0"/>
    <xf numFmtId="0" fontId="3" fillId="0" borderId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0" fontId="3" fillId="0" borderId="0"/>
    <xf numFmtId="0" fontId="52" fillId="0" borderId="0"/>
    <xf numFmtId="0" fontId="53" fillId="0" borderId="0" applyNumberFormat="0" applyFill="0" applyBorder="0" applyAlignment="0" applyProtection="0"/>
  </cellStyleXfs>
  <cellXfs count="339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Border="1"/>
    <xf numFmtId="0" fontId="0" fillId="0" borderId="0" xfId="0" applyFill="1" applyBorder="1"/>
    <xf numFmtId="0" fontId="0" fillId="2" borderId="5" xfId="0" applyFont="1" applyFill="1" applyBorder="1" applyAlignment="1" applyProtection="1">
      <alignment horizontal="left"/>
    </xf>
    <xf numFmtId="0" fontId="0" fillId="2" borderId="6" xfId="0" applyFont="1" applyFill="1" applyBorder="1" applyAlignment="1" applyProtection="1">
      <alignment horizontal="left"/>
    </xf>
    <xf numFmtId="0" fontId="0" fillId="2" borderId="7" xfId="0" applyFont="1" applyFill="1" applyBorder="1" applyAlignment="1" applyProtection="1">
      <alignment horizontal="left"/>
    </xf>
    <xf numFmtId="0" fontId="0" fillId="2" borderId="0" xfId="0" applyFill="1" applyAlignment="1">
      <alignment horizontal="left" vertical="top"/>
    </xf>
    <xf numFmtId="0" fontId="0" fillId="2" borderId="8" xfId="0" applyFont="1" applyFill="1" applyBorder="1" applyAlignment="1" applyProtection="1">
      <alignment horizontal="left"/>
    </xf>
    <xf numFmtId="0" fontId="0" fillId="2" borderId="0" xfId="0" applyFont="1" applyFill="1" applyBorder="1" applyAlignment="1" applyProtection="1">
      <alignment horizontal="left"/>
    </xf>
    <xf numFmtId="0" fontId="0" fillId="2" borderId="9" xfId="0" applyFont="1" applyFill="1" applyBorder="1" applyAlignment="1" applyProtection="1">
      <alignment horizontal="left"/>
    </xf>
    <xf numFmtId="0" fontId="0" fillId="2" borderId="10" xfId="0" applyFont="1" applyFill="1" applyBorder="1" applyAlignment="1" applyProtection="1">
      <alignment horizontal="left"/>
    </xf>
    <xf numFmtId="0" fontId="0" fillId="2" borderId="11" xfId="0" applyFont="1" applyFill="1" applyBorder="1" applyAlignment="1" applyProtection="1">
      <alignment horizontal="left"/>
    </xf>
    <xf numFmtId="0" fontId="0" fillId="2" borderId="12" xfId="0" applyFont="1" applyFill="1" applyBorder="1" applyAlignment="1" applyProtection="1">
      <alignment horizontal="left"/>
    </xf>
    <xf numFmtId="0" fontId="5" fillId="2" borderId="13" xfId="0" applyFont="1" applyFill="1" applyBorder="1" applyAlignment="1" applyProtection="1">
      <alignment horizontal="left" vertical="center"/>
    </xf>
    <xf numFmtId="0" fontId="5" fillId="2" borderId="0" xfId="0" applyFont="1" applyFill="1" applyBorder="1" applyAlignment="1" applyProtection="1">
      <alignment horizontal="left" vertical="center"/>
    </xf>
    <xf numFmtId="0" fontId="5" fillId="2" borderId="0" xfId="0" applyFont="1" applyFill="1" applyAlignment="1" applyProtection="1">
      <alignment horizontal="left" vertical="center"/>
    </xf>
    <xf numFmtId="0" fontId="5" fillId="2" borderId="14" xfId="0" applyFont="1" applyFill="1" applyBorder="1" applyAlignment="1" applyProtection="1">
      <alignment horizontal="left" vertical="center"/>
    </xf>
    <xf numFmtId="0" fontId="7" fillId="2" borderId="15" xfId="0" applyFont="1" applyFill="1" applyBorder="1" applyAlignment="1" applyProtection="1">
      <alignment horizontal="left" vertical="center"/>
    </xf>
    <xf numFmtId="0" fontId="5" fillId="2" borderId="16" xfId="0" applyFont="1" applyFill="1" applyBorder="1" applyAlignment="1" applyProtection="1">
      <alignment horizontal="left" vertical="center"/>
    </xf>
    <xf numFmtId="0" fontId="7" fillId="2" borderId="13" xfId="0" applyFont="1" applyFill="1" applyBorder="1" applyAlignment="1" applyProtection="1">
      <alignment horizontal="left" vertical="center"/>
    </xf>
    <xf numFmtId="0" fontId="7" fillId="2" borderId="17" xfId="0" applyFont="1" applyFill="1" applyBorder="1" applyAlignment="1" applyProtection="1">
      <alignment horizontal="left" vertical="center"/>
    </xf>
    <xf numFmtId="0" fontId="5" fillId="2" borderId="18" xfId="0" applyFont="1" applyFill="1" applyBorder="1" applyAlignment="1" applyProtection="1">
      <alignment horizontal="left" vertical="center"/>
    </xf>
    <xf numFmtId="0" fontId="7" fillId="2" borderId="20" xfId="0" applyFont="1" applyFill="1" applyBorder="1" applyAlignment="1" applyProtection="1">
      <alignment horizontal="left" vertical="center"/>
    </xf>
    <xf numFmtId="0" fontId="5" fillId="2" borderId="21" xfId="0" applyFont="1" applyFill="1" applyBorder="1" applyAlignment="1" applyProtection="1">
      <alignment horizontal="left" vertical="center"/>
    </xf>
    <xf numFmtId="164" fontId="7" fillId="2" borderId="0" xfId="0" applyNumberFormat="1" applyFont="1" applyFill="1" applyAlignment="1" applyProtection="1">
      <alignment horizontal="right" vertical="center"/>
    </xf>
    <xf numFmtId="0" fontId="5" fillId="2" borderId="23" xfId="0" applyFont="1" applyFill="1" applyBorder="1" applyAlignment="1" applyProtection="1">
      <alignment horizontal="left" vertical="center"/>
    </xf>
    <xf numFmtId="0" fontId="5" fillId="2" borderId="17" xfId="0" applyFont="1" applyFill="1" applyBorder="1" applyAlignment="1" applyProtection="1">
      <alignment horizontal="left" vertical="center"/>
    </xf>
    <xf numFmtId="0" fontId="5" fillId="2" borderId="20" xfId="0" applyFont="1" applyFill="1" applyBorder="1" applyAlignment="1" applyProtection="1">
      <alignment horizontal="left" vertical="center"/>
    </xf>
    <xf numFmtId="0" fontId="5" fillId="2" borderId="24" xfId="0" applyFont="1" applyFill="1" applyBorder="1" applyAlignment="1" applyProtection="1">
      <alignment horizontal="left" vertical="center"/>
    </xf>
    <xf numFmtId="0" fontId="2" fillId="2" borderId="24" xfId="0" applyFont="1" applyFill="1" applyBorder="1" applyAlignment="1" applyProtection="1">
      <alignment horizontal="left" vertical="center"/>
    </xf>
    <xf numFmtId="0" fontId="5" fillId="2" borderId="25" xfId="0" applyFont="1" applyFill="1" applyBorder="1" applyAlignment="1" applyProtection="1">
      <alignment horizontal="left" vertical="center"/>
    </xf>
    <xf numFmtId="0" fontId="5" fillId="2" borderId="26" xfId="0" applyFont="1" applyFill="1" applyBorder="1" applyAlignment="1" applyProtection="1">
      <alignment horizontal="left" vertical="center"/>
    </xf>
    <xf numFmtId="0" fontId="5" fillId="2" borderId="27" xfId="0" applyFont="1" applyFill="1" applyBorder="1" applyAlignment="1" applyProtection="1">
      <alignment horizontal="left" vertical="center"/>
    </xf>
    <xf numFmtId="0" fontId="5" fillId="2" borderId="28" xfId="0" applyFont="1" applyFill="1" applyBorder="1" applyAlignment="1" applyProtection="1">
      <alignment horizontal="left" vertical="center"/>
    </xf>
    <xf numFmtId="0" fontId="5" fillId="2" borderId="29" xfId="0" applyFont="1" applyFill="1" applyBorder="1" applyAlignment="1" applyProtection="1">
      <alignment horizontal="left" vertical="center"/>
    </xf>
    <xf numFmtId="0" fontId="5" fillId="2" borderId="30" xfId="0" applyFont="1" applyFill="1" applyBorder="1" applyAlignment="1" applyProtection="1">
      <alignment horizontal="left" vertical="center"/>
    </xf>
    <xf numFmtId="37" fontId="0" fillId="2" borderId="31" xfId="0" applyNumberFormat="1" applyFont="1" applyFill="1" applyBorder="1" applyAlignment="1" applyProtection="1">
      <alignment horizontal="right" vertical="center"/>
    </xf>
    <xf numFmtId="37" fontId="0" fillId="2" borderId="32" xfId="0" applyNumberFormat="1" applyFont="1" applyFill="1" applyBorder="1" applyAlignment="1" applyProtection="1">
      <alignment horizontal="right" vertical="center"/>
    </xf>
    <xf numFmtId="37" fontId="8" fillId="2" borderId="33" xfId="0" applyNumberFormat="1" applyFont="1" applyFill="1" applyBorder="1" applyAlignment="1" applyProtection="1">
      <alignment horizontal="right" vertical="center"/>
    </xf>
    <xf numFmtId="39" fontId="8" fillId="2" borderId="34" xfId="0" applyNumberFormat="1" applyFont="1" applyFill="1" applyBorder="1" applyAlignment="1" applyProtection="1">
      <alignment horizontal="right" vertical="center"/>
    </xf>
    <xf numFmtId="37" fontId="0" fillId="2" borderId="33" xfId="0" applyNumberFormat="1" applyFont="1" applyFill="1" applyBorder="1" applyAlignment="1" applyProtection="1">
      <alignment horizontal="right" vertical="center"/>
    </xf>
    <xf numFmtId="37" fontId="0" fillId="2" borderId="34" xfId="0" applyNumberFormat="1" applyFont="1" applyFill="1" applyBorder="1" applyAlignment="1" applyProtection="1">
      <alignment horizontal="right" vertical="center"/>
    </xf>
    <xf numFmtId="37" fontId="8" fillId="2" borderId="32" xfId="0" applyNumberFormat="1" applyFont="1" applyFill="1" applyBorder="1" applyAlignment="1" applyProtection="1">
      <alignment horizontal="right" vertical="center"/>
    </xf>
    <xf numFmtId="37" fontId="0" fillId="2" borderId="23" xfId="0" applyNumberFormat="1" applyFont="1" applyFill="1" applyBorder="1" applyAlignment="1" applyProtection="1">
      <alignment horizontal="right" vertical="center"/>
    </xf>
    <xf numFmtId="39" fontId="8" fillId="2" borderId="32" xfId="0" applyNumberFormat="1" applyFont="1" applyFill="1" applyBorder="1" applyAlignment="1" applyProtection="1">
      <alignment horizontal="right" vertical="center"/>
    </xf>
    <xf numFmtId="37" fontId="0" fillId="2" borderId="35" xfId="0" applyNumberFormat="1" applyFont="1" applyFill="1" applyBorder="1" applyAlignment="1" applyProtection="1">
      <alignment horizontal="right" vertical="center"/>
    </xf>
    <xf numFmtId="0" fontId="9" fillId="2" borderId="24" xfId="0" applyFont="1" applyFill="1" applyBorder="1" applyAlignment="1" applyProtection="1">
      <alignment horizontal="left" vertical="center"/>
    </xf>
    <xf numFmtId="0" fontId="10" fillId="2" borderId="25" xfId="0" applyFont="1" applyFill="1" applyBorder="1" applyAlignment="1" applyProtection="1">
      <alignment horizontal="left" vertical="center"/>
    </xf>
    <xf numFmtId="0" fontId="10" fillId="2" borderId="27" xfId="0" applyFont="1" applyFill="1" applyBorder="1" applyAlignment="1" applyProtection="1">
      <alignment horizontal="left" vertical="center"/>
    </xf>
    <xf numFmtId="0" fontId="2" fillId="2" borderId="28" xfId="0" applyFont="1" applyFill="1" applyBorder="1" applyAlignment="1" applyProtection="1">
      <alignment horizontal="left" vertical="center"/>
    </xf>
    <xf numFmtId="0" fontId="2" fillId="2" borderId="26" xfId="0" applyFont="1" applyFill="1" applyBorder="1" applyAlignment="1" applyProtection="1">
      <alignment horizontal="left" vertical="center"/>
    </xf>
    <xf numFmtId="0" fontId="2" fillId="2" borderId="30" xfId="0" applyFont="1" applyFill="1" applyBorder="1" applyAlignment="1" applyProtection="1">
      <alignment horizontal="left" vertical="center"/>
    </xf>
    <xf numFmtId="0" fontId="2" fillId="2" borderId="27" xfId="0" applyFont="1" applyFill="1" applyBorder="1" applyAlignment="1" applyProtection="1">
      <alignment horizontal="left" vertical="center"/>
    </xf>
    <xf numFmtId="0" fontId="2" fillId="2" borderId="29" xfId="0" applyFont="1" applyFill="1" applyBorder="1" applyAlignment="1" applyProtection="1">
      <alignment horizontal="left" vertical="center"/>
    </xf>
    <xf numFmtId="0" fontId="5" fillId="2" borderId="36" xfId="0" applyFont="1" applyFill="1" applyBorder="1" applyAlignment="1" applyProtection="1">
      <alignment horizontal="center" vertical="center"/>
    </xf>
    <xf numFmtId="0" fontId="11" fillId="2" borderId="37" xfId="0" applyFont="1" applyFill="1" applyBorder="1" applyAlignment="1" applyProtection="1">
      <alignment horizontal="left" vertical="center"/>
    </xf>
    <xf numFmtId="0" fontId="5" fillId="2" borderId="38" xfId="0" applyFont="1" applyFill="1" applyBorder="1" applyAlignment="1" applyProtection="1">
      <alignment horizontal="left" vertical="center"/>
    </xf>
    <xf numFmtId="0" fontId="5" fillId="2" borderId="39" xfId="0" applyFont="1" applyFill="1" applyBorder="1" applyAlignment="1" applyProtection="1">
      <alignment horizontal="left" vertical="center"/>
    </xf>
    <xf numFmtId="39" fontId="8" fillId="2" borderId="40" xfId="0" applyNumberFormat="1" applyFont="1" applyFill="1" applyBorder="1" applyAlignment="1" applyProtection="1">
      <alignment horizontal="right" vertical="center"/>
    </xf>
    <xf numFmtId="0" fontId="5" fillId="2" borderId="41" xfId="0" applyFont="1" applyFill="1" applyBorder="1" applyAlignment="1" applyProtection="1">
      <alignment horizontal="left" vertical="center"/>
    </xf>
    <xf numFmtId="0" fontId="5" fillId="2" borderId="40" xfId="0" applyFont="1" applyFill="1" applyBorder="1" applyAlignment="1" applyProtection="1">
      <alignment horizontal="left" vertical="center"/>
    </xf>
    <xf numFmtId="0" fontId="5" fillId="2" borderId="42" xfId="0" applyFont="1" applyFill="1" applyBorder="1" applyAlignment="1" applyProtection="1">
      <alignment horizontal="left" vertical="center"/>
    </xf>
    <xf numFmtId="39" fontId="0" fillId="2" borderId="40" xfId="0" applyNumberFormat="1" applyFont="1" applyFill="1" applyBorder="1" applyAlignment="1" applyProtection="1">
      <alignment horizontal="right" vertical="center"/>
    </xf>
    <xf numFmtId="37" fontId="0" fillId="2" borderId="41" xfId="0" applyNumberFormat="1" applyFont="1" applyFill="1" applyBorder="1" applyAlignment="1" applyProtection="1">
      <alignment horizontal="right" vertical="center"/>
    </xf>
    <xf numFmtId="0" fontId="7" fillId="2" borderId="40" xfId="0" applyFont="1" applyFill="1" applyBorder="1" applyAlignment="1" applyProtection="1">
      <alignment horizontal="left" vertical="center"/>
    </xf>
    <xf numFmtId="0" fontId="5" fillId="2" borderId="43" xfId="0" applyFont="1" applyFill="1" applyBorder="1" applyAlignment="1" applyProtection="1">
      <alignment horizontal="left" vertical="center"/>
    </xf>
    <xf numFmtId="165" fontId="7" fillId="2" borderId="39" xfId="0" applyNumberFormat="1" applyFont="1" applyFill="1" applyBorder="1" applyAlignment="1" applyProtection="1">
      <alignment horizontal="right" vertical="center"/>
    </xf>
    <xf numFmtId="0" fontId="5" fillId="2" borderId="44" xfId="0" applyFont="1" applyFill="1" applyBorder="1" applyAlignment="1" applyProtection="1">
      <alignment horizontal="left" vertical="center"/>
    </xf>
    <xf numFmtId="0" fontId="5" fillId="2" borderId="45" xfId="0" applyFont="1" applyFill="1" applyBorder="1" applyAlignment="1" applyProtection="1">
      <alignment horizontal="left" vertical="center"/>
    </xf>
    <xf numFmtId="0" fontId="5" fillId="2" borderId="46" xfId="0" applyFont="1" applyFill="1" applyBorder="1" applyAlignment="1" applyProtection="1">
      <alignment horizontal="center" vertical="center"/>
    </xf>
    <xf numFmtId="0" fontId="18" fillId="2" borderId="29" xfId="0" applyFont="1" applyFill="1" applyBorder="1" applyAlignment="1" applyProtection="1">
      <alignment horizontal="left" vertical="center"/>
    </xf>
    <xf numFmtId="0" fontId="18" fillId="2" borderId="43" xfId="0" applyFont="1" applyFill="1" applyBorder="1" applyAlignment="1" applyProtection="1">
      <alignment horizontal="left" vertical="center"/>
    </xf>
    <xf numFmtId="0" fontId="11" fillId="2" borderId="40" xfId="0" applyFont="1" applyFill="1" applyBorder="1" applyAlignment="1" applyProtection="1">
      <alignment horizontal="left" vertical="center"/>
    </xf>
    <xf numFmtId="0" fontId="5" fillId="2" borderId="47" xfId="0" applyFont="1" applyFill="1" applyBorder="1" applyAlignment="1" applyProtection="1">
      <alignment horizontal="center" vertical="center"/>
    </xf>
    <xf numFmtId="0" fontId="5" fillId="2" borderId="34" xfId="0" applyFont="1" applyFill="1" applyBorder="1" applyAlignment="1" applyProtection="1">
      <alignment horizontal="left" vertical="center"/>
    </xf>
    <xf numFmtId="0" fontId="5" fillId="2" borderId="32" xfId="0" applyFont="1" applyFill="1" applyBorder="1" applyAlignment="1" applyProtection="1">
      <alignment horizontal="left" vertical="center"/>
    </xf>
    <xf numFmtId="0" fontId="5" fillId="2" borderId="33" xfId="0" applyFont="1" applyFill="1" applyBorder="1" applyAlignment="1" applyProtection="1">
      <alignment horizontal="left" vertical="center"/>
    </xf>
    <xf numFmtId="39" fontId="8" fillId="2" borderId="48" xfId="0" applyNumberFormat="1" applyFont="1" applyFill="1" applyBorder="1" applyAlignment="1" applyProtection="1">
      <alignment horizontal="right" vertical="center"/>
    </xf>
    <xf numFmtId="37" fontId="8" fillId="2" borderId="35" xfId="0" applyNumberFormat="1" applyFont="1" applyFill="1" applyBorder="1" applyAlignment="1" applyProtection="1">
      <alignment horizontal="right" vertical="center"/>
    </xf>
    <xf numFmtId="0" fontId="2" fillId="2" borderId="15" xfId="0" applyFont="1" applyFill="1" applyBorder="1" applyAlignment="1" applyProtection="1">
      <alignment horizontal="left" vertical="top"/>
    </xf>
    <xf numFmtId="0" fontId="2" fillId="2" borderId="49" xfId="0" applyFont="1" applyFill="1" applyBorder="1" applyAlignment="1" applyProtection="1">
      <alignment horizontal="left" vertical="top"/>
    </xf>
    <xf numFmtId="0" fontId="2" fillId="2" borderId="50" xfId="0" applyFont="1" applyFill="1" applyBorder="1" applyAlignment="1" applyProtection="1">
      <alignment horizontal="left" vertical="top"/>
    </xf>
    <xf numFmtId="0" fontId="5" fillId="2" borderId="51" xfId="0" applyFont="1" applyFill="1" applyBorder="1" applyAlignment="1" applyProtection="1">
      <alignment horizontal="left" vertical="center"/>
    </xf>
    <xf numFmtId="0" fontId="5" fillId="2" borderId="49" xfId="0" applyFont="1" applyFill="1" applyBorder="1" applyAlignment="1" applyProtection="1">
      <alignment horizontal="left" vertical="center"/>
    </xf>
    <xf numFmtId="0" fontId="12" fillId="2" borderId="49" xfId="0" applyFont="1" applyFill="1" applyBorder="1" applyAlignment="1" applyProtection="1">
      <alignment horizontal="left" vertical="top" wrapText="1"/>
    </xf>
    <xf numFmtId="0" fontId="5" fillId="2" borderId="52" xfId="0" applyFont="1" applyFill="1" applyBorder="1" applyAlignment="1" applyProtection="1">
      <alignment horizontal="left" vertical="center"/>
    </xf>
    <xf numFmtId="0" fontId="5" fillId="2" borderId="53" xfId="0" applyFont="1" applyFill="1" applyBorder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left"/>
    </xf>
    <xf numFmtId="0" fontId="5" fillId="2" borderId="53" xfId="0" applyFont="1" applyFill="1" applyBorder="1" applyAlignment="1" applyProtection="1">
      <alignment horizontal="left"/>
    </xf>
    <xf numFmtId="39" fontId="8" fillId="2" borderId="44" xfId="0" applyNumberFormat="1" applyFont="1" applyFill="1" applyBorder="1" applyAlignment="1" applyProtection="1">
      <alignment horizontal="right" vertical="center"/>
    </xf>
    <xf numFmtId="0" fontId="5" fillId="2" borderId="54" xfId="0" applyFont="1" applyFill="1" applyBorder="1" applyAlignment="1" applyProtection="1">
      <alignment horizontal="left" vertical="center"/>
    </xf>
    <xf numFmtId="0" fontId="0" fillId="2" borderId="0" xfId="0" applyFont="1" applyFill="1" applyAlignment="1" applyProtection="1">
      <alignment horizontal="left"/>
    </xf>
    <xf numFmtId="0" fontId="5" fillId="2" borderId="0" xfId="0" applyFont="1" applyFill="1" applyAlignment="1" applyProtection="1">
      <alignment horizontal="left"/>
    </xf>
    <xf numFmtId="0" fontId="5" fillId="2" borderId="52" xfId="0" applyFont="1" applyFill="1" applyBorder="1" applyAlignment="1" applyProtection="1">
      <alignment horizontal="left"/>
    </xf>
    <xf numFmtId="0" fontId="2" fillId="2" borderId="34" xfId="0" applyFont="1" applyFill="1" applyBorder="1" applyAlignment="1" applyProtection="1">
      <alignment horizontal="left" vertical="center"/>
    </xf>
    <xf numFmtId="39" fontId="9" fillId="2" borderId="34" xfId="0" applyNumberFormat="1" applyFont="1" applyFill="1" applyBorder="1" applyAlignment="1" applyProtection="1">
      <alignment horizontal="right" vertical="center"/>
    </xf>
    <xf numFmtId="0" fontId="5" fillId="2" borderId="35" xfId="0" applyFont="1" applyFill="1" applyBorder="1" applyAlignment="1" applyProtection="1">
      <alignment horizontal="left" vertical="center"/>
    </xf>
    <xf numFmtId="0" fontId="2" fillId="2" borderId="55" xfId="0" applyFont="1" applyFill="1" applyBorder="1" applyAlignment="1" applyProtection="1">
      <alignment horizontal="left" vertical="top"/>
    </xf>
    <xf numFmtId="0" fontId="5" fillId="2" borderId="56" xfId="0" applyFont="1" applyFill="1" applyBorder="1" applyAlignment="1" applyProtection="1">
      <alignment horizontal="left" vertical="top"/>
    </xf>
    <xf numFmtId="0" fontId="5" fillId="2" borderId="37" xfId="0" applyFont="1" applyFill="1" applyBorder="1" applyAlignment="1" applyProtection="1">
      <alignment horizontal="left" vertical="top"/>
    </xf>
    <xf numFmtId="0" fontId="3" fillId="2" borderId="15" xfId="0" applyFont="1" applyFill="1" applyBorder="1" applyAlignment="1" applyProtection="1">
      <alignment horizontal="left" vertical="center"/>
    </xf>
    <xf numFmtId="0" fontId="3" fillId="2" borderId="49" xfId="0" applyFont="1" applyFill="1" applyBorder="1" applyAlignment="1" applyProtection="1">
      <alignment horizontal="left" vertical="center"/>
    </xf>
    <xf numFmtId="0" fontId="2" fillId="2" borderId="51" xfId="0" applyFont="1" applyFill="1" applyBorder="1" applyAlignment="1" applyProtection="1">
      <alignment horizontal="left" vertical="center"/>
    </xf>
    <xf numFmtId="0" fontId="2" fillId="2" borderId="49" xfId="0" applyFont="1" applyFill="1" applyBorder="1" applyAlignment="1" applyProtection="1">
      <alignment horizontal="left" vertical="center"/>
    </xf>
    <xf numFmtId="0" fontId="9" fillId="2" borderId="49" xfId="0" applyFont="1" applyFill="1" applyBorder="1" applyAlignment="1" applyProtection="1">
      <alignment horizontal="left" vertical="center"/>
    </xf>
    <xf numFmtId="0" fontId="3" fillId="2" borderId="16" xfId="0" applyFont="1" applyFill="1" applyBorder="1" applyAlignment="1" applyProtection="1">
      <alignment horizontal="left" vertical="center"/>
    </xf>
    <xf numFmtId="0" fontId="5" fillId="2" borderId="13" xfId="0" applyFont="1" applyFill="1" applyBorder="1" applyAlignment="1" applyProtection="1">
      <alignment horizontal="left" vertical="top"/>
    </xf>
    <xf numFmtId="0" fontId="5" fillId="2" borderId="0" xfId="0" applyFont="1" applyFill="1" applyAlignment="1" applyProtection="1">
      <alignment horizontal="left" vertical="top"/>
    </xf>
    <xf numFmtId="0" fontId="5" fillId="2" borderId="53" xfId="0" applyFont="1" applyFill="1" applyBorder="1" applyAlignment="1" applyProtection="1">
      <alignment horizontal="left" vertical="top"/>
    </xf>
    <xf numFmtId="0" fontId="3" fillId="2" borderId="36" xfId="0" applyFont="1" applyFill="1" applyBorder="1" applyAlignment="1" applyProtection="1">
      <alignment horizontal="left" vertical="center"/>
    </xf>
    <xf numFmtId="0" fontId="3" fillId="2" borderId="43" xfId="0" applyFont="1" applyFill="1" applyBorder="1" applyAlignment="1" applyProtection="1">
      <alignment horizontal="left" vertical="center"/>
    </xf>
    <xf numFmtId="0" fontId="3" fillId="2" borderId="29" xfId="0" applyFont="1" applyFill="1" applyBorder="1" applyAlignment="1" applyProtection="1">
      <alignment horizontal="left" vertical="center"/>
    </xf>
    <xf numFmtId="0" fontId="3" fillId="2" borderId="41" xfId="0" applyFont="1" applyFill="1" applyBorder="1" applyAlignment="1" applyProtection="1">
      <alignment horizontal="left" vertical="center"/>
    </xf>
    <xf numFmtId="0" fontId="3" fillId="2" borderId="57" xfId="0" applyFont="1" applyFill="1" applyBorder="1" applyAlignment="1" applyProtection="1">
      <alignment horizontal="left" vertical="center"/>
    </xf>
    <xf numFmtId="0" fontId="3" fillId="2" borderId="54" xfId="0" applyFont="1" applyFill="1" applyBorder="1" applyAlignment="1" applyProtection="1">
      <alignment horizontal="left" vertical="center"/>
    </xf>
    <xf numFmtId="0" fontId="3" fillId="2" borderId="58" xfId="0" applyFont="1" applyFill="1" applyBorder="1" applyAlignment="1" applyProtection="1">
      <alignment horizontal="left" vertical="center"/>
    </xf>
    <xf numFmtId="0" fontId="13" fillId="2" borderId="23" xfId="0" applyFont="1" applyFill="1" applyBorder="1" applyAlignment="1" applyProtection="1">
      <alignment horizontal="left" vertical="center"/>
    </xf>
    <xf numFmtId="0" fontId="14" fillId="2" borderId="48" xfId="0" applyFont="1" applyFill="1" applyBorder="1" applyAlignment="1" applyProtection="1">
      <alignment horizontal="right" vertical="center"/>
    </xf>
    <xf numFmtId="0" fontId="3" fillId="2" borderId="18" xfId="0" applyFont="1" applyFill="1" applyBorder="1" applyAlignment="1" applyProtection="1">
      <alignment horizontal="left" vertical="center"/>
    </xf>
    <xf numFmtId="0" fontId="5" fillId="2" borderId="56" xfId="0" applyFont="1" applyFill="1" applyBorder="1" applyAlignment="1" applyProtection="1">
      <alignment horizontal="left" vertical="center"/>
    </xf>
    <xf numFmtId="0" fontId="5" fillId="2" borderId="37" xfId="0" applyFont="1" applyFill="1" applyBorder="1" applyAlignment="1" applyProtection="1">
      <alignment horizontal="left"/>
    </xf>
    <xf numFmtId="0" fontId="0" fillId="2" borderId="26" xfId="0" applyFont="1" applyFill="1" applyBorder="1" applyAlignment="1" applyProtection="1">
      <alignment horizontal="left" vertical="center"/>
    </xf>
    <xf numFmtId="0" fontId="2" fillId="2" borderId="13" xfId="0" applyFont="1" applyFill="1" applyBorder="1" applyAlignment="1" applyProtection="1">
      <alignment horizontal="left" vertical="top"/>
    </xf>
    <xf numFmtId="0" fontId="15" fillId="2" borderId="53" xfId="0" applyFont="1" applyFill="1" applyBorder="1" applyAlignment="1" applyProtection="1">
      <alignment horizontal="left" vertical="center"/>
    </xf>
    <xf numFmtId="0" fontId="5" fillId="2" borderId="17" xfId="0" applyFont="1" applyFill="1" applyBorder="1" applyAlignment="1" applyProtection="1">
      <alignment horizontal="left"/>
    </xf>
    <xf numFmtId="0" fontId="5" fillId="2" borderId="23" xfId="0" applyFont="1" applyFill="1" applyBorder="1" applyAlignment="1" applyProtection="1">
      <alignment horizontal="left"/>
    </xf>
    <xf numFmtId="0" fontId="5" fillId="2" borderId="59" xfId="0" applyFont="1" applyFill="1" applyBorder="1" applyAlignment="1" applyProtection="1">
      <alignment horizontal="left"/>
    </xf>
    <xf numFmtId="0" fontId="5" fillId="2" borderId="48" xfId="0" applyFont="1" applyFill="1" applyBorder="1" applyAlignment="1" applyProtection="1">
      <alignment horizontal="left"/>
    </xf>
    <xf numFmtId="0" fontId="0" fillId="2" borderId="0" xfId="0" applyFont="1" applyFill="1" applyAlignment="1">
      <alignment horizontal="left" vertical="top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11" fillId="0" borderId="60" xfId="0" applyFont="1" applyBorder="1" applyAlignment="1">
      <alignment horizontal="center" wrapText="1"/>
    </xf>
    <xf numFmtId="0" fontId="19" fillId="0" borderId="61" xfId="0" applyFont="1" applyFill="1" applyBorder="1" applyAlignment="1">
      <alignment horizontal="center" wrapText="1"/>
    </xf>
    <xf numFmtId="0" fontId="19" fillId="0" borderId="62" xfId="0" applyFont="1" applyFill="1" applyBorder="1" applyAlignment="1">
      <alignment horizontal="center" wrapText="1"/>
    </xf>
    <xf numFmtId="0" fontId="19" fillId="0" borderId="63" xfId="0" applyFont="1" applyFill="1" applyBorder="1" applyAlignment="1">
      <alignment horizontal="center" wrapText="1"/>
    </xf>
    <xf numFmtId="0" fontId="16" fillId="0" borderId="64" xfId="0" applyFont="1" applyFill="1" applyBorder="1" applyAlignment="1">
      <alignment horizontal="center" wrapText="1"/>
    </xf>
    <xf numFmtId="0" fontId="19" fillId="0" borderId="64" xfId="0" applyFont="1" applyFill="1" applyBorder="1" applyAlignment="1">
      <alignment horizontal="center" wrapText="1"/>
    </xf>
    <xf numFmtId="0" fontId="5" fillId="3" borderId="65" xfId="0" applyFont="1" applyFill="1" applyBorder="1" applyAlignment="1">
      <alignment horizontal="right"/>
    </xf>
    <xf numFmtId="0" fontId="5" fillId="3" borderId="66" xfId="0" applyFont="1" applyFill="1" applyBorder="1" applyAlignment="1">
      <alignment horizontal="left"/>
    </xf>
    <xf numFmtId="0" fontId="5" fillId="3" borderId="66" xfId="0" applyFont="1" applyFill="1" applyBorder="1" applyAlignment="1">
      <alignment horizontal="right"/>
    </xf>
    <xf numFmtId="0" fontId="5" fillId="3" borderId="67" xfId="0" applyFont="1" applyFill="1" applyBorder="1" applyAlignment="1">
      <alignment horizontal="right"/>
    </xf>
    <xf numFmtId="0" fontId="0" fillId="0" borderId="0" xfId="0" applyFill="1"/>
    <xf numFmtId="0" fontId="5" fillId="0" borderId="0" xfId="0" applyFont="1" applyFill="1"/>
    <xf numFmtId="0" fontId="23" fillId="0" borderId="0" xfId="0" applyFont="1" applyFill="1" applyBorder="1" applyAlignment="1">
      <alignment vertical="center"/>
    </xf>
    <xf numFmtId="0" fontId="2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right"/>
    </xf>
    <xf numFmtId="2" fontId="22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Border="1"/>
    <xf numFmtId="0" fontId="15" fillId="0" borderId="3" xfId="0" applyFont="1" applyFill="1" applyBorder="1" applyAlignment="1" applyProtection="1">
      <alignment horizontal="center" vertical="top" wrapText="1"/>
      <protection locked="0"/>
    </xf>
    <xf numFmtId="0" fontId="15" fillId="0" borderId="0" xfId="0" applyFont="1" applyFill="1" applyBorder="1" applyAlignment="1" applyProtection="1">
      <alignment horizontal="center" vertical="top" wrapText="1"/>
      <protection locked="0"/>
    </xf>
    <xf numFmtId="0" fontId="15" fillId="0" borderId="84" xfId="0" applyFont="1" applyFill="1" applyBorder="1" applyAlignment="1" applyProtection="1">
      <alignment horizontal="center" vertical="top" wrapText="1"/>
      <protection locked="0"/>
    </xf>
    <xf numFmtId="0" fontId="15" fillId="0" borderId="85" xfId="1" applyFont="1" applyBorder="1">
      <alignment horizontal="left" vertical="top" wrapText="1"/>
      <protection locked="0"/>
    </xf>
    <xf numFmtId="0" fontId="15" fillId="0" borderId="85" xfId="2" applyFont="1" applyBorder="1">
      <alignment horizontal="left" vertical="top" wrapText="1"/>
      <protection locked="0"/>
    </xf>
    <xf numFmtId="0" fontId="15" fillId="0" borderId="10" xfId="3" applyFont="1" applyBorder="1">
      <alignment horizontal="left" vertical="top" wrapText="1"/>
      <protection locked="0"/>
    </xf>
    <xf numFmtId="9" fontId="15" fillId="0" borderId="84" xfId="4" applyNumberFormat="1" applyFont="1" applyBorder="1">
      <alignment horizontal="center" vertical="top" wrapText="1"/>
      <protection locked="0"/>
    </xf>
    <xf numFmtId="0" fontId="15" fillId="0" borderId="81" xfId="5" applyFont="1" applyBorder="1">
      <alignment horizontal="center" vertical="top" wrapText="1"/>
      <protection locked="0"/>
    </xf>
    <xf numFmtId="0" fontId="15" fillId="3" borderId="69" xfId="0" applyFont="1" applyFill="1" applyBorder="1" applyAlignment="1">
      <alignment horizontal="left"/>
    </xf>
    <xf numFmtId="0" fontId="15" fillId="3" borderId="69" xfId="0" applyFont="1" applyFill="1" applyBorder="1" applyAlignment="1"/>
    <xf numFmtId="0" fontId="15" fillId="3" borderId="69" xfId="0" applyFont="1" applyFill="1" applyBorder="1" applyAlignment="1">
      <alignment horizontal="right"/>
    </xf>
    <xf numFmtId="0" fontId="15" fillId="3" borderId="87" xfId="0" applyFont="1" applyFill="1" applyBorder="1" applyAlignment="1">
      <alignment horizontal="right"/>
    </xf>
    <xf numFmtId="0" fontId="5" fillId="3" borderId="87" xfId="0" applyFont="1" applyFill="1" applyBorder="1" applyAlignment="1">
      <alignment horizontal="right"/>
    </xf>
    <xf numFmtId="0" fontId="5" fillId="3" borderId="69" xfId="0" applyFont="1" applyFill="1" applyBorder="1" applyAlignment="1">
      <alignment horizontal="left"/>
    </xf>
    <xf numFmtId="0" fontId="5" fillId="3" borderId="86" xfId="0" applyFont="1" applyFill="1" applyBorder="1" applyAlignment="1">
      <alignment horizontal="left"/>
    </xf>
    <xf numFmtId="0" fontId="23" fillId="3" borderId="0" xfId="0" applyFont="1" applyFill="1" applyBorder="1" applyAlignment="1">
      <alignment horizontal="left"/>
    </xf>
    <xf numFmtId="0" fontId="23" fillId="3" borderId="86" xfId="0" applyFont="1" applyFill="1" applyBorder="1" applyAlignment="1">
      <alignment horizontal="left"/>
    </xf>
    <xf numFmtId="2" fontId="23" fillId="3" borderId="0" xfId="0" applyNumberFormat="1" applyFont="1" applyFill="1" applyBorder="1" applyAlignment="1">
      <alignment horizontal="center" vertical="center"/>
    </xf>
    <xf numFmtId="0" fontId="23" fillId="3" borderId="69" xfId="0" applyFont="1" applyFill="1" applyBorder="1" applyAlignment="1">
      <alignment horizontal="left"/>
    </xf>
    <xf numFmtId="0" fontId="23" fillId="3" borderId="66" xfId="0" applyFont="1" applyFill="1" applyBorder="1" applyAlignment="1">
      <alignment horizontal="left"/>
    </xf>
    <xf numFmtId="0" fontId="15" fillId="3" borderId="87" xfId="0" applyFont="1" applyFill="1" applyBorder="1"/>
    <xf numFmtId="2" fontId="15" fillId="3" borderId="86" xfId="6" applyFill="1" applyBorder="1">
      <alignment horizontal="center" vertical="top" wrapText="1"/>
      <protection locked="0"/>
    </xf>
    <xf numFmtId="0" fontId="15" fillId="0" borderId="4" xfId="3" applyBorder="1">
      <alignment horizontal="left" vertical="top" wrapText="1"/>
      <protection locked="0"/>
    </xf>
    <xf numFmtId="0" fontId="15" fillId="0" borderId="88" xfId="4" applyBorder="1">
      <alignment horizontal="center" vertical="top" wrapText="1"/>
      <protection locked="0"/>
    </xf>
    <xf numFmtId="2" fontId="15" fillId="0" borderId="87" xfId="8" applyBorder="1">
      <alignment horizontal="center" vertical="center" wrapText="1"/>
      <protection locked="0"/>
    </xf>
    <xf numFmtId="0" fontId="23" fillId="3" borderId="88" xfId="0" applyFont="1" applyFill="1" applyBorder="1" applyAlignment="1">
      <alignment horizontal="left"/>
    </xf>
    <xf numFmtId="0" fontId="15" fillId="3" borderId="2" xfId="0" applyFont="1" applyFill="1" applyBorder="1" applyAlignment="1">
      <alignment horizontal="left"/>
    </xf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Fill="1" applyBorder="1"/>
    <xf numFmtId="0" fontId="0" fillId="0" borderId="0" xfId="0"/>
    <xf numFmtId="0" fontId="0" fillId="0" borderId="0" xfId="0" applyFill="1" applyBorder="1"/>
    <xf numFmtId="2" fontId="22" fillId="0" borderId="7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73" xfId="0" applyFill="1" applyBorder="1"/>
    <xf numFmtId="0" fontId="0" fillId="0" borderId="0" xfId="0"/>
    <xf numFmtId="0" fontId="0" fillId="0" borderId="0" xfId="0" applyFill="1" applyBorder="1"/>
    <xf numFmtId="0" fontId="15" fillId="3" borderId="86" xfId="0" applyFont="1" applyFill="1" applyBorder="1"/>
    <xf numFmtId="0" fontId="15" fillId="3" borderId="69" xfId="0" applyFont="1" applyFill="1" applyBorder="1"/>
    <xf numFmtId="0" fontId="15" fillId="0" borderId="3" xfId="0" applyFont="1" applyBorder="1" applyAlignment="1" applyProtection="1">
      <alignment horizontal="center" vertical="top" wrapText="1"/>
      <protection locked="0"/>
    </xf>
    <xf numFmtId="2" fontId="15" fillId="0" borderId="4" xfId="0" applyNumberFormat="1" applyFont="1" applyBorder="1" applyAlignment="1" applyProtection="1">
      <alignment horizontal="center" vertical="top" wrapText="1"/>
      <protection locked="0"/>
    </xf>
    <xf numFmtId="0" fontId="23" fillId="3" borderId="69" xfId="0" applyFont="1" applyFill="1" applyBorder="1"/>
    <xf numFmtId="2" fontId="23" fillId="3" borderId="87" xfId="0" applyNumberFormat="1" applyFont="1" applyFill="1" applyBorder="1" applyAlignment="1" applyProtection="1">
      <alignment horizontal="center" vertical="top" wrapText="1"/>
      <protection locked="0"/>
    </xf>
    <xf numFmtId="2" fontId="15" fillId="3" borderId="86" xfId="7" applyFill="1" applyBorder="1">
      <alignment horizontal="center" vertical="top" wrapText="1"/>
      <protection locked="0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9" xfId="0" applyFont="1" applyFill="1" applyBorder="1" applyAlignment="1" applyProtection="1">
      <alignment horizontal="left" vertical="center"/>
    </xf>
    <xf numFmtId="49" fontId="7" fillId="0" borderId="19" xfId="0" applyNumberFormat="1" applyFont="1" applyFill="1" applyBorder="1" applyAlignment="1" applyProtection="1">
      <alignment horizontal="left" vertical="center" wrapText="1"/>
    </xf>
    <xf numFmtId="39" fontId="8" fillId="0" borderId="40" xfId="0" applyNumberFormat="1" applyFont="1" applyFill="1" applyBorder="1" applyAlignment="1" applyProtection="1">
      <alignment horizontal="right" vertical="center"/>
    </xf>
    <xf numFmtId="0" fontId="15" fillId="0" borderId="1" xfId="1" applyFont="1" applyBorder="1">
      <alignment horizontal="left" vertical="top" wrapText="1"/>
      <protection locked="0"/>
    </xf>
    <xf numFmtId="0" fontId="15" fillId="0" borderId="1" xfId="2" applyFont="1" applyBorder="1">
      <alignment horizontal="left" vertical="top" wrapText="1"/>
      <protection locked="0"/>
    </xf>
    <xf numFmtId="2" fontId="15" fillId="0" borderId="87" xfId="8" applyFont="1" applyBorder="1">
      <alignment horizontal="center" vertical="center" wrapText="1"/>
      <protection locked="0"/>
    </xf>
    <xf numFmtId="0" fontId="15" fillId="0" borderId="88" xfId="4" applyFont="1" applyBorder="1">
      <alignment horizontal="center" vertical="top" wrapText="1"/>
      <protection locked="0"/>
    </xf>
    <xf numFmtId="0" fontId="15" fillId="0" borderId="4" xfId="3" applyFont="1" applyBorder="1">
      <alignment horizontal="left" vertical="top" wrapText="1"/>
      <protection locked="0"/>
    </xf>
    <xf numFmtId="0" fontId="15" fillId="0" borderId="4" xfId="5" applyFont="1" applyBorder="1">
      <alignment horizontal="center" vertical="top" wrapText="1"/>
      <protection locked="0"/>
    </xf>
    <xf numFmtId="2" fontId="23" fillId="3" borderId="69" xfId="0" applyNumberFormat="1" applyFont="1" applyFill="1" applyBorder="1" applyAlignment="1" applyProtection="1">
      <alignment horizontal="center" vertical="top" wrapText="1"/>
      <protection locked="0"/>
    </xf>
    <xf numFmtId="2" fontId="15" fillId="3" borderId="69" xfId="6" applyFill="1" applyBorder="1">
      <alignment horizontal="center" vertical="top" wrapText="1"/>
      <protection locked="0"/>
    </xf>
    <xf numFmtId="0" fontId="5" fillId="3" borderId="87" xfId="0" applyFont="1" applyFill="1" applyBorder="1" applyAlignment="1">
      <alignment horizontal="left"/>
    </xf>
    <xf numFmtId="0" fontId="5" fillId="0" borderId="6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horizontal="left" vertical="center"/>
    </xf>
    <xf numFmtId="0" fontId="5" fillId="0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0" fontId="7" fillId="0" borderId="0" xfId="0" applyFont="1" applyFill="1" applyAlignment="1" applyProtection="1">
      <alignment horizontal="left" vertical="center"/>
    </xf>
    <xf numFmtId="0" fontId="7" fillId="0" borderId="22" xfId="0" applyFont="1" applyFill="1" applyBorder="1" applyAlignment="1" applyProtection="1">
      <alignment horizontal="left" vertical="center" wrapText="1"/>
    </xf>
    <xf numFmtId="0" fontId="7" fillId="0" borderId="17" xfId="0" applyFont="1" applyFill="1" applyBorder="1" applyAlignment="1" applyProtection="1">
      <alignment horizontal="left" vertical="center"/>
    </xf>
    <xf numFmtId="0" fontId="5" fillId="0" borderId="23" xfId="0" applyFont="1" applyFill="1" applyBorder="1" applyAlignment="1" applyProtection="1">
      <alignment horizontal="left" vertical="center"/>
    </xf>
    <xf numFmtId="164" fontId="7" fillId="0" borderId="18" xfId="0" applyNumberFormat="1" applyFont="1" applyFill="1" applyBorder="1" applyAlignment="1" applyProtection="1">
      <alignment horizontal="right" vertical="center"/>
    </xf>
    <xf numFmtId="0" fontId="23" fillId="0" borderId="69" xfId="0" applyFont="1" applyFill="1" applyBorder="1"/>
    <xf numFmtId="0" fontId="23" fillId="0" borderId="75" xfId="0" applyFont="1" applyFill="1" applyBorder="1" applyAlignment="1">
      <alignment horizontal="center" vertical="center" wrapText="1"/>
    </xf>
    <xf numFmtId="0" fontId="15" fillId="3" borderId="0" xfId="0" applyFont="1" applyFill="1" applyBorder="1"/>
    <xf numFmtId="2" fontId="15" fillId="3" borderId="87" xfId="8" applyFill="1" applyBorder="1">
      <alignment horizontal="center" vertical="center" wrapText="1"/>
      <protection locked="0"/>
    </xf>
    <xf numFmtId="2" fontId="15" fillId="3" borderId="99" xfId="8" applyFill="1" applyBorder="1">
      <alignment horizontal="center" vertical="center" wrapText="1"/>
      <protection locked="0"/>
    </xf>
    <xf numFmtId="2" fontId="25" fillId="0" borderId="87" xfId="8" applyFont="1" applyBorder="1">
      <alignment horizontal="center" vertical="center" wrapText="1"/>
      <protection locked="0"/>
    </xf>
    <xf numFmtId="2" fontId="15" fillId="0" borderId="100" xfId="8" applyBorder="1">
      <alignment horizontal="center" vertical="center" wrapText="1"/>
      <protection locked="0"/>
    </xf>
    <xf numFmtId="0" fontId="5" fillId="0" borderId="87" xfId="0" applyFont="1" applyFill="1" applyBorder="1"/>
    <xf numFmtId="0" fontId="5" fillId="0" borderId="74" xfId="0" applyFont="1" applyFill="1" applyBorder="1"/>
    <xf numFmtId="0" fontId="5" fillId="3" borderId="101" xfId="0" applyFont="1" applyFill="1" applyBorder="1" applyAlignment="1">
      <alignment horizontal="right"/>
    </xf>
    <xf numFmtId="0" fontId="15" fillId="0" borderId="1" xfId="1" applyBorder="1">
      <alignment horizontal="left" vertical="top" wrapText="1"/>
      <protection locked="0"/>
    </xf>
    <xf numFmtId="0" fontId="15" fillId="0" borderId="1" xfId="2" applyBorder="1">
      <alignment horizontal="left" vertical="top" wrapText="1"/>
      <protection locked="0"/>
    </xf>
    <xf numFmtId="0" fontId="15" fillId="0" borderId="2" xfId="3" applyBorder="1">
      <alignment horizontal="left" vertical="top" wrapText="1"/>
      <protection locked="0"/>
    </xf>
    <xf numFmtId="0" fontId="15" fillId="0" borderId="3" xfId="4" applyFill="1" applyBorder="1">
      <alignment horizontal="center" vertical="top" wrapText="1"/>
      <protection locked="0"/>
    </xf>
    <xf numFmtId="166" fontId="15" fillId="0" borderId="4" xfId="5" applyNumberFormat="1" applyFill="1" applyBorder="1">
      <alignment horizontal="center" vertical="top" wrapText="1"/>
      <protection locked="0"/>
    </xf>
    <xf numFmtId="2" fontId="15" fillId="0" borderId="3" xfId="6" applyBorder="1">
      <alignment horizontal="center" vertical="top" wrapText="1"/>
      <protection locked="0"/>
    </xf>
    <xf numFmtId="2" fontId="15" fillId="0" borderId="4" xfId="5" applyNumberFormat="1" applyFill="1" applyBorder="1">
      <alignment horizontal="center" vertical="top" wrapText="1"/>
      <protection locked="0"/>
    </xf>
    <xf numFmtId="0" fontId="15" fillId="0" borderId="3" xfId="4" applyBorder="1">
      <alignment horizontal="center" vertical="top" wrapText="1"/>
      <protection locked="0"/>
    </xf>
    <xf numFmtId="2" fontId="15" fillId="0" borderId="4" xfId="5" applyNumberFormat="1" applyBorder="1">
      <alignment horizontal="center" vertical="top" wrapText="1"/>
      <protection locked="0"/>
    </xf>
    <xf numFmtId="0" fontId="15" fillId="0" borderId="4" xfId="5" applyBorder="1">
      <alignment horizontal="center" vertical="top" wrapText="1"/>
      <protection locked="0"/>
    </xf>
    <xf numFmtId="0" fontId="15" fillId="0" borderId="2" xfId="3" applyFont="1" applyBorder="1">
      <alignment horizontal="left" vertical="top" wrapText="1"/>
      <protection locked="0"/>
    </xf>
    <xf numFmtId="2" fontId="23" fillId="3" borderId="74" xfId="0" applyNumberFormat="1" applyFont="1" applyFill="1" applyBorder="1" applyAlignment="1">
      <alignment horizontal="center" vertical="center"/>
    </xf>
    <xf numFmtId="2" fontId="15" fillId="0" borderId="3" xfId="7" applyBorder="1">
      <alignment horizontal="center" vertical="top" wrapText="1"/>
      <protection locked="0"/>
    </xf>
    <xf numFmtId="0" fontId="26" fillId="0" borderId="1" xfId="2" applyFont="1" applyBorder="1">
      <alignment horizontal="left" vertical="top" wrapText="1"/>
      <protection locked="0"/>
    </xf>
    <xf numFmtId="0" fontId="26" fillId="0" borderId="2" xfId="3" applyFont="1" applyBorder="1">
      <alignment horizontal="left" vertical="top" wrapText="1"/>
      <protection locked="0"/>
    </xf>
    <xf numFmtId="0" fontId="15" fillId="0" borderId="3" xfId="4" applyFont="1" applyBorder="1">
      <alignment horizontal="center" vertical="top" wrapText="1"/>
      <protection locked="0"/>
    </xf>
    <xf numFmtId="2" fontId="15" fillId="0" borderId="4" xfId="5" applyNumberFormat="1" applyFont="1" applyBorder="1">
      <alignment horizontal="center" vertical="top" wrapText="1"/>
      <protection locked="0"/>
    </xf>
    <xf numFmtId="2" fontId="15" fillId="0" borderId="3" xfId="6" applyFill="1" applyBorder="1">
      <alignment horizontal="center" vertical="top" wrapText="1"/>
      <protection locked="0"/>
    </xf>
    <xf numFmtId="9" fontId="15" fillId="0" borderId="3" xfId="4" applyNumberFormat="1" applyFont="1" applyBorder="1">
      <alignment horizontal="center" vertical="top" wrapText="1"/>
      <protection locked="0"/>
    </xf>
    <xf numFmtId="0" fontId="15" fillId="3" borderId="102" xfId="0" applyFont="1" applyFill="1" applyBorder="1"/>
    <xf numFmtId="0" fontId="23" fillId="3" borderId="103" xfId="0" applyFont="1" applyFill="1" applyBorder="1"/>
    <xf numFmtId="0" fontId="15" fillId="3" borderId="103" xfId="0" applyFont="1" applyFill="1" applyBorder="1"/>
    <xf numFmtId="2" fontId="15" fillId="3" borderId="103" xfId="6" applyFill="1" applyBorder="1">
      <alignment horizontal="center" vertical="top" wrapText="1"/>
      <protection locked="0"/>
    </xf>
    <xf numFmtId="2" fontId="23" fillId="3" borderId="103" xfId="0" applyNumberFormat="1" applyFont="1" applyFill="1" applyBorder="1" applyAlignment="1" applyProtection="1">
      <alignment horizontal="center" vertical="top" wrapText="1"/>
      <protection locked="0"/>
    </xf>
    <xf numFmtId="2" fontId="15" fillId="3" borderId="102" xfId="7" applyFill="1" applyBorder="1">
      <alignment horizontal="center" vertical="top" wrapText="1"/>
      <protection locked="0"/>
    </xf>
    <xf numFmtId="2" fontId="23" fillId="3" borderId="101" xfId="0" applyNumberFormat="1" applyFont="1" applyFill="1" applyBorder="1" applyAlignment="1" applyProtection="1">
      <alignment horizontal="center" vertical="top" wrapText="1"/>
      <protection locked="0"/>
    </xf>
    <xf numFmtId="0" fontId="15" fillId="0" borderId="1" xfId="1" applyFont="1">
      <alignment horizontal="left" vertical="top" wrapText="1"/>
      <protection locked="0"/>
    </xf>
    <xf numFmtId="0" fontId="15" fillId="0" borderId="1" xfId="2" applyFont="1">
      <alignment horizontal="left" vertical="top" wrapText="1"/>
      <protection locked="0"/>
    </xf>
    <xf numFmtId="0" fontId="15" fillId="0" borderId="2" xfId="3" applyFont="1">
      <alignment horizontal="left" vertical="top" wrapText="1"/>
      <protection locked="0"/>
    </xf>
    <xf numFmtId="0" fontId="15" fillId="0" borderId="3" xfId="4" applyFont="1">
      <alignment horizontal="center" vertical="top" wrapText="1"/>
      <protection locked="0"/>
    </xf>
    <xf numFmtId="0" fontId="15" fillId="0" borderId="4" xfId="5" applyFont="1">
      <alignment horizontal="center" vertical="top" wrapText="1"/>
      <protection locked="0"/>
    </xf>
    <xf numFmtId="2" fontId="15" fillId="0" borderId="3" xfId="7" applyFont="1" applyFill="1" applyBorder="1">
      <alignment horizontal="center" vertical="top" wrapText="1"/>
      <protection locked="0"/>
    </xf>
    <xf numFmtId="0" fontId="15" fillId="0" borderId="1" xfId="1" applyFill="1" applyBorder="1">
      <alignment horizontal="left" vertical="top" wrapText="1"/>
      <protection locked="0"/>
    </xf>
    <xf numFmtId="0" fontId="15" fillId="0" borderId="1" xfId="2" applyFill="1" applyBorder="1">
      <alignment horizontal="left" vertical="top" wrapText="1"/>
      <protection locked="0"/>
    </xf>
    <xf numFmtId="0" fontId="15" fillId="0" borderId="1" xfId="2" applyFont="1" applyFill="1" applyBorder="1">
      <alignment horizontal="left" vertical="top" wrapText="1"/>
      <protection locked="0"/>
    </xf>
    <xf numFmtId="2" fontId="15" fillId="0" borderId="88" xfId="6" applyFont="1" applyFill="1" applyBorder="1">
      <alignment horizontal="center" vertical="top" wrapText="1"/>
      <protection locked="0"/>
    </xf>
    <xf numFmtId="2" fontId="15" fillId="0" borderId="4" xfId="0" applyNumberFormat="1" applyFont="1" applyFill="1" applyBorder="1" applyAlignment="1" applyProtection="1">
      <alignment horizontal="center" vertical="top" wrapText="1"/>
      <protection locked="0"/>
    </xf>
    <xf numFmtId="2" fontId="26" fillId="0" borderId="3" xfId="6" applyFont="1" applyFill="1" applyBorder="1">
      <alignment horizontal="center" vertical="top" wrapText="1"/>
      <protection locked="0"/>
    </xf>
    <xf numFmtId="2" fontId="26" fillId="0" borderId="4" xfId="0" applyNumberFormat="1" applyFont="1" applyFill="1" applyBorder="1" applyAlignment="1" applyProtection="1">
      <alignment horizontal="center" vertical="top" wrapText="1"/>
      <protection locked="0"/>
    </xf>
    <xf numFmtId="2" fontId="26" fillId="0" borderId="3" xfId="7" applyFont="1" applyFill="1" applyBorder="1">
      <alignment horizontal="center" vertical="top" wrapText="1"/>
      <protection locked="0"/>
    </xf>
    <xf numFmtId="0" fontId="0" fillId="0" borderId="0" xfId="0" applyFill="1" applyAlignment="1" applyProtection="1">
      <alignment horizontal="left" vertical="top" wrapText="1"/>
      <protection locked="0"/>
    </xf>
    <xf numFmtId="2" fontId="15" fillId="0" borderId="3" xfId="6" applyFont="1" applyFill="1" applyBorder="1">
      <alignment horizontal="center" vertical="top" wrapText="1"/>
      <protection locked="0"/>
    </xf>
    <xf numFmtId="2" fontId="15" fillId="0" borderId="88" xfId="6" applyFill="1" applyBorder="1">
      <alignment horizontal="center" vertical="top" wrapText="1"/>
      <protection locked="0"/>
    </xf>
    <xf numFmtId="2" fontId="26" fillId="0" borderId="81" xfId="0" applyNumberFormat="1" applyFont="1" applyFill="1" applyBorder="1" applyAlignment="1" applyProtection="1">
      <alignment horizontal="center" vertical="top" wrapText="1"/>
      <protection locked="0"/>
    </xf>
    <xf numFmtId="2" fontId="26" fillId="0" borderId="84" xfId="6" applyFont="1" applyFill="1" applyBorder="1">
      <alignment horizontal="center" vertical="top" wrapText="1"/>
      <protection locked="0"/>
    </xf>
    <xf numFmtId="2" fontId="26" fillId="0" borderId="84" xfId="7" applyFont="1" applyFill="1" applyBorder="1">
      <alignment horizontal="center" vertical="top" wrapText="1"/>
      <protection locked="0"/>
    </xf>
    <xf numFmtId="0" fontId="11" fillId="2" borderId="52" xfId="0" applyFont="1" applyFill="1" applyBorder="1" applyAlignment="1" applyProtection="1">
      <alignment horizontal="left" vertical="center"/>
    </xf>
    <xf numFmtId="0" fontId="7" fillId="2" borderId="40" xfId="0" applyFont="1" applyFill="1" applyBorder="1" applyAlignment="1" applyProtection="1">
      <alignment horizontal="left" vertical="center"/>
    </xf>
    <xf numFmtId="0" fontId="0" fillId="0" borderId="43" xfId="0" applyBorder="1" applyAlignment="1">
      <alignment vertical="center"/>
    </xf>
    <xf numFmtId="0" fontId="20" fillId="2" borderId="0" xfId="0" applyFont="1" applyFill="1" applyBorder="1" applyAlignment="1" applyProtection="1">
      <alignment horizontal="center"/>
    </xf>
    <xf numFmtId="0" fontId="21" fillId="0" borderId="0" xfId="0" applyFont="1" applyAlignment="1">
      <alignment horizontal="center"/>
    </xf>
    <xf numFmtId="0" fontId="6" fillId="0" borderId="5" xfId="0" applyFont="1" applyFill="1" applyBorder="1" applyAlignment="1" applyProtection="1">
      <alignment horizontal="left" vertical="center" wrapText="1"/>
    </xf>
    <xf numFmtId="0" fontId="6" fillId="0" borderId="6" xfId="0" applyFont="1" applyFill="1" applyBorder="1" applyAlignment="1" applyProtection="1">
      <alignment horizontal="left" vertical="center" wrapText="1"/>
    </xf>
    <xf numFmtId="0" fontId="6" fillId="0" borderId="8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 applyProtection="1">
      <alignment horizontal="left" vertical="center"/>
    </xf>
    <xf numFmtId="0" fontId="7" fillId="0" borderId="5" xfId="0" applyFont="1" applyFill="1" applyBorder="1" applyAlignment="1" applyProtection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9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1" xfId="0" applyFont="1" applyFill="1" applyBorder="1" applyAlignment="1" applyProtection="1">
      <alignment horizontal="lef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23" fillId="3" borderId="104" xfId="4" applyFont="1" applyFill="1" applyBorder="1" applyAlignment="1">
      <alignment horizontal="right" vertical="top" wrapText="1"/>
      <protection locked="0"/>
    </xf>
    <xf numFmtId="0" fontId="23" fillId="3" borderId="105" xfId="4" applyFont="1" applyFill="1" applyBorder="1" applyAlignment="1">
      <alignment horizontal="right" vertical="top" wrapText="1"/>
      <protection locked="0"/>
    </xf>
    <xf numFmtId="0" fontId="11" fillId="3" borderId="78" xfId="0" applyFont="1" applyFill="1" applyBorder="1" applyAlignment="1">
      <alignment horizontal="left" vertical="top"/>
    </xf>
    <xf numFmtId="0" fontId="11" fillId="3" borderId="79" xfId="0" applyFont="1" applyFill="1" applyBorder="1" applyAlignment="1">
      <alignment horizontal="left" vertical="top"/>
    </xf>
    <xf numFmtId="0" fontId="11" fillId="3" borderId="70" xfId="0" applyFont="1" applyFill="1" applyBorder="1" applyAlignment="1">
      <alignment horizontal="left" vertical="top"/>
    </xf>
    <xf numFmtId="0" fontId="11" fillId="3" borderId="80" xfId="0" applyFont="1" applyFill="1" applyBorder="1" applyAlignment="1">
      <alignment horizontal="left" vertical="top"/>
    </xf>
    <xf numFmtId="0" fontId="11" fillId="3" borderId="3" xfId="0" applyFont="1" applyFill="1" applyBorder="1" applyAlignment="1">
      <alignment horizontal="left" vertical="top"/>
    </xf>
    <xf numFmtId="0" fontId="11" fillId="3" borderId="1" xfId="0" applyFont="1" applyFill="1" applyBorder="1" applyAlignment="1">
      <alignment horizontal="left" vertical="top"/>
    </xf>
    <xf numFmtId="49" fontId="5" fillId="0" borderId="1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49" fontId="5" fillId="0" borderId="76" xfId="0" applyNumberFormat="1" applyFont="1" applyBorder="1" applyAlignment="1">
      <alignment horizontal="left"/>
    </xf>
    <xf numFmtId="0" fontId="5" fillId="0" borderId="77" xfId="0" applyFont="1" applyBorder="1" applyAlignment="1">
      <alignment horizontal="left"/>
    </xf>
    <xf numFmtId="0" fontId="11" fillId="0" borderId="65" xfId="0" applyFont="1" applyBorder="1" applyAlignment="1">
      <alignment horizontal="left" wrapText="1"/>
    </xf>
    <xf numFmtId="0" fontId="11" fillId="0" borderId="66" xfId="0" applyFont="1" applyBorder="1" applyAlignment="1">
      <alignment horizontal="left" wrapText="1"/>
    </xf>
    <xf numFmtId="0" fontId="11" fillId="0" borderId="67" xfId="0" applyFont="1" applyBorder="1" applyAlignment="1">
      <alignment horizontal="left" wrapText="1"/>
    </xf>
    <xf numFmtId="0" fontId="5" fillId="0" borderId="73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74" xfId="0" applyFont="1" applyBorder="1" applyAlignment="1">
      <alignment horizontal="left" vertical="top" wrapText="1"/>
    </xf>
    <xf numFmtId="0" fontId="11" fillId="0" borderId="73" xfId="0" applyFont="1" applyBorder="1" applyAlignment="1">
      <alignment horizontal="left" vertical="top" wrapText="1"/>
    </xf>
    <xf numFmtId="0" fontId="11" fillId="0" borderId="70" xfId="0" applyFont="1" applyBorder="1" applyAlignment="1">
      <alignment horizontal="left" vertical="top" wrapText="1"/>
    </xf>
    <xf numFmtId="0" fontId="11" fillId="0" borderId="71" xfId="0" applyFont="1" applyBorder="1" applyAlignment="1">
      <alignment horizontal="left" vertical="top" wrapText="1"/>
    </xf>
    <xf numFmtId="0" fontId="11" fillId="0" borderId="72" xfId="0" applyFont="1" applyBorder="1" applyAlignment="1">
      <alignment horizontal="left" vertical="top" wrapText="1"/>
    </xf>
    <xf numFmtId="0" fontId="11" fillId="0" borderId="70" xfId="0" applyFont="1" applyFill="1" applyBorder="1" applyAlignment="1">
      <alignment horizontal="center" vertical="center"/>
    </xf>
    <xf numFmtId="0" fontId="11" fillId="0" borderId="72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left"/>
    </xf>
    <xf numFmtId="49" fontId="5" fillId="0" borderId="68" xfId="0" applyNumberFormat="1" applyFont="1" applyBorder="1" applyAlignment="1">
      <alignment horizontal="left"/>
    </xf>
    <xf numFmtId="0" fontId="5" fillId="0" borderId="67" xfId="0" applyFont="1" applyBorder="1" applyAlignment="1">
      <alignment horizontal="left"/>
    </xf>
    <xf numFmtId="0" fontId="23" fillId="3" borderId="88" xfId="4" applyFont="1" applyFill="1" applyBorder="1" applyAlignment="1">
      <alignment horizontal="right" vertical="top" wrapText="1"/>
      <protection locked="0"/>
    </xf>
    <xf numFmtId="0" fontId="23" fillId="3" borderId="4" xfId="4" applyFont="1" applyFill="1" applyBorder="1" applyAlignment="1">
      <alignment horizontal="right" vertical="top" wrapText="1"/>
      <protection locked="0"/>
    </xf>
    <xf numFmtId="0" fontId="23" fillId="3" borderId="69" xfId="4" applyFont="1" applyFill="1" applyBorder="1" applyAlignment="1">
      <alignment horizontal="right" vertical="top" wrapText="1"/>
      <protection locked="0"/>
    </xf>
    <xf numFmtId="0" fontId="23" fillId="3" borderId="87" xfId="4" applyFont="1" applyFill="1" applyBorder="1" applyAlignment="1">
      <alignment horizontal="right" vertical="top" wrapText="1"/>
      <protection locked="0"/>
    </xf>
    <xf numFmtId="0" fontId="23" fillId="0" borderId="70" xfId="0" applyFont="1" applyBorder="1" applyAlignment="1">
      <alignment horizontal="right" vertical="center" wrapText="1"/>
    </xf>
    <xf numFmtId="0" fontId="23" fillId="0" borderId="71" xfId="0" applyFont="1" applyBorder="1" applyAlignment="1">
      <alignment horizontal="right" vertical="center"/>
    </xf>
    <xf numFmtId="0" fontId="23" fillId="0" borderId="72" xfId="0" applyFont="1" applyBorder="1" applyAlignment="1">
      <alignment horizontal="right" vertical="center"/>
    </xf>
    <xf numFmtId="2" fontId="54" fillId="0" borderId="60" xfId="0" applyNumberFormat="1" applyFont="1" applyBorder="1" applyAlignment="1">
      <alignment horizontal="center" vertical="center"/>
    </xf>
    <xf numFmtId="2" fontId="54" fillId="0" borderId="75" xfId="0" applyNumberFormat="1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11" fillId="0" borderId="75" xfId="0" applyFont="1" applyBorder="1" applyAlignment="1">
      <alignment horizontal="center" vertical="center"/>
    </xf>
    <xf numFmtId="0" fontId="11" fillId="0" borderId="70" xfId="0" applyFont="1" applyBorder="1" applyAlignment="1">
      <alignment horizontal="center" vertical="center"/>
    </xf>
    <xf numFmtId="0" fontId="11" fillId="0" borderId="72" xfId="0" applyFont="1" applyBorder="1" applyAlignment="1">
      <alignment horizontal="center" vertical="center"/>
    </xf>
    <xf numFmtId="0" fontId="23" fillId="3" borderId="86" xfId="0" applyFont="1" applyFill="1" applyBorder="1" applyAlignment="1">
      <alignment horizontal="right" vertical="center"/>
    </xf>
    <xf numFmtId="0" fontId="23" fillId="0" borderId="69" xfId="0" applyFont="1" applyBorder="1" applyAlignment="1">
      <alignment horizontal="right" vertical="center"/>
    </xf>
    <xf numFmtId="0" fontId="23" fillId="0" borderId="87" xfId="0" applyFont="1" applyBorder="1" applyAlignment="1">
      <alignment horizontal="right" vertical="center"/>
    </xf>
  </cellXfs>
  <cellStyles count="760">
    <cellStyle name="20 % - zvýraznenie1 2" xfId="151" xr:uid="{75E4B938-A518-4CAB-BF56-0A1328A36A0C}"/>
    <cellStyle name="20 % - zvýraznenie1 3" xfId="192" xr:uid="{5E65AAD2-87F7-4878-B40B-7FD22FB68354}"/>
    <cellStyle name="20 % - zvýraznenie1 4" xfId="233" xr:uid="{219B266A-4000-44A0-9D08-8ED646993B64}"/>
    <cellStyle name="20 % - zvýraznenie1 5" xfId="274" xr:uid="{D73566C0-BC96-42FB-BEB2-A0368B2C98AC}"/>
    <cellStyle name="20 % - zvýraznenie1 6" xfId="315" xr:uid="{428A4D25-B6D0-445E-BBE1-D7B501EA1FC9}"/>
    <cellStyle name="20 % - zvýraznenie1 7" xfId="356" xr:uid="{3FEDD2C2-D418-45FD-86CF-2E73CF1AAD73}"/>
    <cellStyle name="20 % - zvýraznenie1 8" xfId="397" xr:uid="{7AECB7C2-3899-4D92-886F-F68CA1C35D97}"/>
    <cellStyle name="20 % - zvýraznenie2 2" xfId="152" xr:uid="{7D5B1116-6E2E-4592-83F3-6822FBA128EF}"/>
    <cellStyle name="20 % - zvýraznenie2 3" xfId="193" xr:uid="{A823FC14-9E40-48FB-9DB2-BED215E8415E}"/>
    <cellStyle name="20 % - zvýraznenie2 4" xfId="234" xr:uid="{1A8FCB2A-A416-4DD6-9F35-646F0506E401}"/>
    <cellStyle name="20 % - zvýraznenie2 5" xfId="275" xr:uid="{D87AD761-38B9-4BA5-A09E-69D88DD32DBA}"/>
    <cellStyle name="20 % - zvýraznenie2 6" xfId="316" xr:uid="{0CF2E514-9A67-48F5-A43B-F912E294368B}"/>
    <cellStyle name="20 % - zvýraznenie2 7" xfId="357" xr:uid="{A7F70ACB-E275-46E5-BDE7-05C3FC5BAAAF}"/>
    <cellStyle name="20 % - zvýraznenie2 8" xfId="398" xr:uid="{2338868C-83FF-4282-AFF3-4E96C94F237C}"/>
    <cellStyle name="20 % - zvýraznenie3 2" xfId="153" xr:uid="{04AC4CC8-40A4-459C-B788-E1D526C155A6}"/>
    <cellStyle name="20 % - zvýraznenie3 3" xfId="194" xr:uid="{A710012E-DD12-4B8C-8DB5-6062C3F344B6}"/>
    <cellStyle name="20 % - zvýraznenie3 4" xfId="235" xr:uid="{82681300-9413-435D-B980-116D4BC52041}"/>
    <cellStyle name="20 % - zvýraznenie3 5" xfId="276" xr:uid="{549B92DB-40E0-46A6-933F-AC3A3EF08D2C}"/>
    <cellStyle name="20 % - zvýraznenie3 6" xfId="317" xr:uid="{D7859F6C-32AB-499D-BA0B-337F09AE71B9}"/>
    <cellStyle name="20 % - zvýraznenie3 7" xfId="358" xr:uid="{F1E9EF1F-B68D-455E-9A13-36216204A1E3}"/>
    <cellStyle name="20 % - zvýraznenie3 8" xfId="399" xr:uid="{DDEA2EAC-21D7-4E91-9F7F-FBE543DDA52C}"/>
    <cellStyle name="20 % - zvýraznenie4 2" xfId="154" xr:uid="{D60A4DC0-D7D3-4471-8709-22E301B050D9}"/>
    <cellStyle name="20 % - zvýraznenie4 3" xfId="195" xr:uid="{D409D399-B190-4E83-9500-BBC8784ABD76}"/>
    <cellStyle name="20 % - zvýraznenie4 4" xfId="236" xr:uid="{8BEEE3DB-6DEF-4352-B325-2EAABF16BF34}"/>
    <cellStyle name="20 % - zvýraznenie4 5" xfId="277" xr:uid="{DB0BE4DD-D7B5-45D2-95F5-C61A8307CF69}"/>
    <cellStyle name="20 % - zvýraznenie4 6" xfId="318" xr:uid="{E6ABCE6D-9984-4429-8611-49B6241FAEF8}"/>
    <cellStyle name="20 % - zvýraznenie4 7" xfId="359" xr:uid="{1B4CC8FE-2624-4E85-8CD6-9B784A0F3E37}"/>
    <cellStyle name="20 % - zvýraznenie4 8" xfId="400" xr:uid="{8F7EA71E-D919-4642-BD40-E20754AE7502}"/>
    <cellStyle name="20 % - zvýraznenie5 2" xfId="155" xr:uid="{6FEAE643-12D1-4175-A095-69AAF3151F36}"/>
    <cellStyle name="20 % - zvýraznenie5 3" xfId="196" xr:uid="{341B573F-4B0D-4CDF-82BB-0A1395AF729D}"/>
    <cellStyle name="20 % - zvýraznenie5 4" xfId="237" xr:uid="{3C0472D1-949D-45C7-9E78-77395356A548}"/>
    <cellStyle name="20 % - zvýraznenie5 5" xfId="278" xr:uid="{43C4815C-81B1-4368-9A54-A942CD94C97B}"/>
    <cellStyle name="20 % - zvýraznenie5 6" xfId="319" xr:uid="{D2A1A17C-BEB0-4EF7-B9D2-B6F5272A0443}"/>
    <cellStyle name="20 % - zvýraznenie5 7" xfId="360" xr:uid="{C6E348DE-B1C0-4B6D-B02B-3DD4DE0A09AE}"/>
    <cellStyle name="20 % - zvýraznenie5 8" xfId="401" xr:uid="{D23BDF38-CD7C-4AD5-910C-AE176FE521BC}"/>
    <cellStyle name="20 % - zvýraznenie6 2" xfId="156" xr:uid="{FD0594E7-36CB-4AE5-B9CD-8E9387A621C0}"/>
    <cellStyle name="20 % - zvýraznenie6 3" xfId="197" xr:uid="{EBC77D09-FFAE-4FE7-B21C-414763EA4868}"/>
    <cellStyle name="20 % - zvýraznenie6 4" xfId="238" xr:uid="{4BF33933-E626-47EF-95CF-E16D0057C04C}"/>
    <cellStyle name="20 % - zvýraznenie6 5" xfId="279" xr:uid="{85B009F4-9526-48B9-9407-912850C52755}"/>
    <cellStyle name="20 % - zvýraznenie6 6" xfId="320" xr:uid="{C9A64B08-2E34-4789-B13D-38E98B74C697}"/>
    <cellStyle name="20 % - zvýraznenie6 7" xfId="361" xr:uid="{B57AC886-6A36-4010-A09C-68AA987D06B0}"/>
    <cellStyle name="20 % - zvýraznenie6 8" xfId="402" xr:uid="{428631A6-9191-4670-8B23-1FBF0F22E584}"/>
    <cellStyle name="40 % - zvýraznenie1 2" xfId="157" xr:uid="{6ADAA89F-3845-49A8-8483-1C6574F0968F}"/>
    <cellStyle name="40 % - zvýraznenie1 3" xfId="198" xr:uid="{4C238450-F7BC-4CDC-B8C5-BAB7CD15E72D}"/>
    <cellStyle name="40 % - zvýraznenie1 4" xfId="239" xr:uid="{92B54D35-8F04-4407-B3CE-0B10DD58C46D}"/>
    <cellStyle name="40 % - zvýraznenie1 5" xfId="280" xr:uid="{04D5A259-B02E-489A-B963-079A56923E59}"/>
    <cellStyle name="40 % - zvýraznenie1 6" xfId="321" xr:uid="{9D4B55E8-D9EA-4371-9607-46A7312C3E38}"/>
    <cellStyle name="40 % - zvýraznenie1 7" xfId="362" xr:uid="{D0678E66-F92C-451D-89C3-824C38A5B0E6}"/>
    <cellStyle name="40 % - zvýraznenie1 8" xfId="403" xr:uid="{3BC490AC-8842-46D9-B474-67015AA6B4E3}"/>
    <cellStyle name="40 % - zvýraznenie2 2" xfId="158" xr:uid="{4AC5A69F-A543-446F-AA9F-4CCB696CBF3B}"/>
    <cellStyle name="40 % - zvýraznenie2 3" xfId="199" xr:uid="{0F093D6C-CBFD-4C21-A408-677A0C3727CE}"/>
    <cellStyle name="40 % - zvýraznenie2 4" xfId="240" xr:uid="{F65152C6-950D-4834-9DCB-803527B0E808}"/>
    <cellStyle name="40 % - zvýraznenie2 5" xfId="281" xr:uid="{8831791E-1AA6-446F-BEDC-4593D7361BD4}"/>
    <cellStyle name="40 % - zvýraznenie2 6" xfId="322" xr:uid="{A97D0D32-F997-4BD5-B84D-3AD9DFC463C7}"/>
    <cellStyle name="40 % - zvýraznenie2 7" xfId="363" xr:uid="{D4130048-75A1-432E-83FB-02BBA1DF3EAC}"/>
    <cellStyle name="40 % - zvýraznenie2 8" xfId="404" xr:uid="{4908435C-01D3-49B0-A782-5C8CE6E74D81}"/>
    <cellStyle name="40 % - zvýraznenie3 2" xfId="159" xr:uid="{47CF835A-6624-4948-B08E-64E504B0165B}"/>
    <cellStyle name="40 % - zvýraznenie3 3" xfId="200" xr:uid="{6E14C757-C71C-452B-9D15-C1B72BF53D7A}"/>
    <cellStyle name="40 % - zvýraznenie3 4" xfId="241" xr:uid="{A898D222-C0E5-4A27-B006-587DE0A32A0A}"/>
    <cellStyle name="40 % - zvýraznenie3 5" xfId="282" xr:uid="{D3E20E8A-54FD-439D-8506-05DD9291E9B8}"/>
    <cellStyle name="40 % - zvýraznenie3 6" xfId="323" xr:uid="{68A802C1-6A5A-42C6-8D2F-7DADFA538C17}"/>
    <cellStyle name="40 % - zvýraznenie3 7" xfId="364" xr:uid="{A6B3A542-702D-4531-B2AC-2D2459630547}"/>
    <cellStyle name="40 % - zvýraznenie3 8" xfId="405" xr:uid="{A39C0ABB-AEC4-48D8-9F7A-8B8C2796564E}"/>
    <cellStyle name="40 % - zvýraznenie4 2" xfId="160" xr:uid="{651D04AE-C595-4908-B582-7742FB218A66}"/>
    <cellStyle name="40 % - zvýraznenie4 3" xfId="201" xr:uid="{D151059D-015C-48B2-A70E-923F4E9EDBEF}"/>
    <cellStyle name="40 % - zvýraznenie4 4" xfId="242" xr:uid="{800B122E-FEE6-4D0D-9706-7384DD59FF60}"/>
    <cellStyle name="40 % - zvýraznenie4 5" xfId="283" xr:uid="{B4BF33E0-63D4-4269-9412-AC1017DBC452}"/>
    <cellStyle name="40 % - zvýraznenie4 6" xfId="324" xr:uid="{A24A4A16-A304-4282-BA09-A5B9DB4F886E}"/>
    <cellStyle name="40 % - zvýraznenie4 7" xfId="365" xr:uid="{249A1361-FD93-4717-A89C-E281ED75397B}"/>
    <cellStyle name="40 % - zvýraznenie4 8" xfId="406" xr:uid="{43F3C958-0CBD-4C5E-A7D6-0EFD3058FCC1}"/>
    <cellStyle name="40 % - zvýraznenie5 2" xfId="161" xr:uid="{3310B8FD-7F51-4744-9FFD-982321D61DB1}"/>
    <cellStyle name="40 % - zvýraznenie5 3" xfId="202" xr:uid="{BE124B72-6CCD-494A-9915-6F6A8F259D19}"/>
    <cellStyle name="40 % - zvýraznenie5 4" xfId="243" xr:uid="{626B1627-6436-47AC-96F3-75E5C4DE16F7}"/>
    <cellStyle name="40 % - zvýraznenie5 5" xfId="284" xr:uid="{164D38E2-8130-4430-8EBB-F3C200E382C2}"/>
    <cellStyle name="40 % - zvýraznenie5 6" xfId="325" xr:uid="{5BFFFDCA-A641-4A6B-A76E-71F269A714ED}"/>
    <cellStyle name="40 % - zvýraznenie5 7" xfId="366" xr:uid="{FD352F87-E30A-481C-BB95-1CAFDDE5788C}"/>
    <cellStyle name="40 % - zvýraznenie5 8" xfId="407" xr:uid="{56232BA7-FF14-4945-B887-5D4A26A33F03}"/>
    <cellStyle name="40 % - zvýraznenie6 2" xfId="162" xr:uid="{F9519C06-C689-4534-892D-E5B315301813}"/>
    <cellStyle name="40 % - zvýraznenie6 3" xfId="203" xr:uid="{99972FE1-B3C6-4D21-B4AF-C6E7781329B1}"/>
    <cellStyle name="40 % - zvýraznenie6 4" xfId="244" xr:uid="{EFA1B94A-2F24-47AA-A07D-2D037386DC0B}"/>
    <cellStyle name="40 % - zvýraznenie6 5" xfId="285" xr:uid="{7916E050-7012-4AD7-939B-2A6C4E1F01A3}"/>
    <cellStyle name="40 % - zvýraznenie6 6" xfId="326" xr:uid="{FF68AF3D-E0C1-4244-BB62-A847C88CF88C}"/>
    <cellStyle name="40 % - zvýraznenie6 7" xfId="367" xr:uid="{2C5CFE86-65DE-409F-A62D-B1B12DEA1855}"/>
    <cellStyle name="40 % - zvýraznenie6 8" xfId="408" xr:uid="{F57DB5EF-8C89-410D-B5A8-CF332A0381E0}"/>
    <cellStyle name="60 % - zvýraznenie1 2" xfId="163" xr:uid="{7A07295A-AFAB-463C-B6BA-72CDC91DCD7D}"/>
    <cellStyle name="60 % - zvýraznenie1 3" xfId="204" xr:uid="{AE5E040D-FE5C-4A07-8A9E-EFC844D6BFE8}"/>
    <cellStyle name="60 % - zvýraznenie1 4" xfId="245" xr:uid="{C7A479FF-C134-42C5-8CCB-EB3A13D6863F}"/>
    <cellStyle name="60 % - zvýraznenie1 5" xfId="286" xr:uid="{E13DF41F-A05E-4A2E-ABE8-4ECF59F627CF}"/>
    <cellStyle name="60 % - zvýraznenie1 6" xfId="327" xr:uid="{42D97139-5249-4B77-87CB-45D1E2BF20FD}"/>
    <cellStyle name="60 % - zvýraznenie1 7" xfId="368" xr:uid="{F635E159-DA0C-4007-A8CD-F2091359EF17}"/>
    <cellStyle name="60 % - zvýraznenie1 8" xfId="409" xr:uid="{9E1DCCC4-4C96-402D-9A7E-0335F7A8B05B}"/>
    <cellStyle name="60 % - zvýraznenie2 2" xfId="164" xr:uid="{1FF095A4-4C10-415A-BD99-554E51AC10A3}"/>
    <cellStyle name="60 % - zvýraznenie2 3" xfId="205" xr:uid="{EA2E9556-BCE9-4737-99A2-6AB264D8A30B}"/>
    <cellStyle name="60 % - zvýraznenie2 4" xfId="246" xr:uid="{D731E1CF-4ACD-4A20-85EE-A8358059246E}"/>
    <cellStyle name="60 % - zvýraznenie2 5" xfId="287" xr:uid="{733CE276-3D37-49EE-ABF3-6D1431B2A825}"/>
    <cellStyle name="60 % - zvýraznenie2 6" xfId="328" xr:uid="{9928D15F-65E1-4674-9531-4CB10F355EA5}"/>
    <cellStyle name="60 % - zvýraznenie2 7" xfId="369" xr:uid="{EE53959A-B54D-41FD-B081-9173ACFF48C1}"/>
    <cellStyle name="60 % - zvýraznenie2 8" xfId="410" xr:uid="{1165C221-308B-47FB-B94C-4FF0019660DF}"/>
    <cellStyle name="60 % - zvýraznenie3 2" xfId="165" xr:uid="{D98259DB-E1B6-4973-B7B4-A8D3564B43BD}"/>
    <cellStyle name="60 % - zvýraznenie3 3" xfId="206" xr:uid="{D1AD8147-B4BD-4A47-9B57-2B44AC2F5E47}"/>
    <cellStyle name="60 % - zvýraznenie3 4" xfId="247" xr:uid="{4B2368FA-CA22-484A-BE0F-CBDDB5651A3A}"/>
    <cellStyle name="60 % - zvýraznenie3 5" xfId="288" xr:uid="{A110356F-B636-4DF0-9618-797DCEEC3642}"/>
    <cellStyle name="60 % - zvýraznenie3 6" xfId="329" xr:uid="{DBC9A2D0-72F4-4D03-B23F-9CF6B9740DF4}"/>
    <cellStyle name="60 % - zvýraznenie3 7" xfId="370" xr:uid="{D76EE118-7AD2-4253-B576-C8F1D8B1C87F}"/>
    <cellStyle name="60 % - zvýraznenie3 8" xfId="411" xr:uid="{C00CE01C-56E9-47CE-B539-6838E3CF931F}"/>
    <cellStyle name="60 % - zvýraznenie4 2" xfId="166" xr:uid="{C3509C7E-9CB9-499E-AC74-5C24556146B9}"/>
    <cellStyle name="60 % - zvýraznenie4 3" xfId="207" xr:uid="{9E646F44-7AAD-4704-AD83-3457F0E46D85}"/>
    <cellStyle name="60 % - zvýraznenie4 4" xfId="248" xr:uid="{A8044322-0C41-422A-9EB7-BF617C45CF5E}"/>
    <cellStyle name="60 % - zvýraznenie4 5" xfId="289" xr:uid="{BD1803B4-59E3-4A5E-9E62-022DF49A322A}"/>
    <cellStyle name="60 % - zvýraznenie4 6" xfId="330" xr:uid="{E3B371F4-1C71-43EA-8A5C-0930F35BB8A9}"/>
    <cellStyle name="60 % - zvýraznenie4 7" xfId="371" xr:uid="{0AB2380E-3A04-48B4-A04F-167A4866FB04}"/>
    <cellStyle name="60 % - zvýraznenie4 8" xfId="412" xr:uid="{166D3AE6-D083-491F-874F-CE109FEA112A}"/>
    <cellStyle name="60 % - zvýraznenie5 2" xfId="167" xr:uid="{E5500F2C-D427-4A18-BA53-B1FAA8D462B3}"/>
    <cellStyle name="60 % - zvýraznenie5 3" xfId="208" xr:uid="{79752306-596D-468A-961E-D4C35951478A}"/>
    <cellStyle name="60 % - zvýraznenie5 4" xfId="249" xr:uid="{A77AE84C-4611-4444-9D61-2C387AF4A8B2}"/>
    <cellStyle name="60 % - zvýraznenie5 5" xfId="290" xr:uid="{56F0D381-CC5B-473E-91D4-B1029DB3E648}"/>
    <cellStyle name="60 % - zvýraznenie5 6" xfId="331" xr:uid="{C99C9B01-AADB-4950-8BF7-8CC25BFE4C10}"/>
    <cellStyle name="60 % - zvýraznenie5 7" xfId="372" xr:uid="{6758C4F9-0195-408F-8F7A-C82C240A28A2}"/>
    <cellStyle name="60 % - zvýraznenie5 8" xfId="413" xr:uid="{7BFD8A9C-B6DD-45B1-9762-E6087D73C42D}"/>
    <cellStyle name="60 % - zvýraznenie6 2" xfId="168" xr:uid="{D7452B0B-1213-42D6-B025-5F016940C59C}"/>
    <cellStyle name="60 % - zvýraznenie6 3" xfId="209" xr:uid="{A54450AB-2600-4311-8D0C-7E129DB1E434}"/>
    <cellStyle name="60 % - zvýraznenie6 4" xfId="250" xr:uid="{3433181D-111E-4B7B-969E-E6E4FBBEBCBA}"/>
    <cellStyle name="60 % - zvýraznenie6 5" xfId="291" xr:uid="{DAC2E010-B335-4129-AF8C-5569E5578A68}"/>
    <cellStyle name="60 % - zvýraznenie6 6" xfId="332" xr:uid="{132296E0-AF15-403B-9210-30AC23B13302}"/>
    <cellStyle name="60 % - zvýraznenie6 7" xfId="373" xr:uid="{C257A771-71BB-44A9-956C-12B07394924E}"/>
    <cellStyle name="60 % - zvýraznenie6 8" xfId="414" xr:uid="{795D8BF6-8D43-49B9-AAD9-5D16A664A035}"/>
    <cellStyle name="ColStyle1" xfId="1" xr:uid="{00000000-0005-0000-0000-000000000000}"/>
    <cellStyle name="ColStyle1 2" xfId="87" xr:uid="{6695CD89-8F45-48E7-95C2-DB7E9B1938FF}"/>
    <cellStyle name="ColStyle2" xfId="2" xr:uid="{00000000-0005-0000-0000-000001000000}"/>
    <cellStyle name="ColStyle2 2" xfId="103" xr:uid="{A9329183-B767-4AC9-BAB3-0C2B76A125B4}"/>
    <cellStyle name="ColStyle2 3" xfId="88" xr:uid="{EEA587A1-7A2D-49E0-843A-83FD235F6FA2}"/>
    <cellStyle name="ColStyle3" xfId="3" xr:uid="{00000000-0005-0000-0000-000002000000}"/>
    <cellStyle name="ColStyle3 2" xfId="89" xr:uid="{B802DF5A-B1A8-4B63-8833-A8D12073BDE0}"/>
    <cellStyle name="ColStyle4" xfId="4" xr:uid="{00000000-0005-0000-0000-000003000000}"/>
    <cellStyle name="ColStyle4 2" xfId="90" xr:uid="{CFD2D111-4315-4E7F-B636-A3022CCD0432}"/>
    <cellStyle name="ColStyle5" xfId="5" xr:uid="{00000000-0005-0000-0000-000004000000}"/>
    <cellStyle name="ColStyle5 2" xfId="91" xr:uid="{501A8AD4-0B58-46D9-A688-7A55B5034A8A}"/>
    <cellStyle name="ColStyle6" xfId="6" xr:uid="{00000000-0005-0000-0000-000005000000}"/>
    <cellStyle name="ColStyle6 2" xfId="92" xr:uid="{5F92899A-549A-44B7-A08D-6CFF6ADEA4BA}"/>
    <cellStyle name="ColStyle7" xfId="7" xr:uid="{00000000-0005-0000-0000-000006000000}"/>
    <cellStyle name="ColStyle7 2" xfId="93" xr:uid="{A3C5E152-497B-4C07-A638-A8D2DFE186CB}"/>
    <cellStyle name="ColStyle8" xfId="8" xr:uid="{9DE8DF6F-9BED-4CAB-9742-817F0CFBEB79}"/>
    <cellStyle name="ColStyle8 2" xfId="94" xr:uid="{4098DD32-317F-42E0-9CA7-C44C6B783118}"/>
    <cellStyle name="Currency 2" xfId="68" xr:uid="{EBFA5BEA-38C4-4B4F-99F5-AE24B4D3BDC1}"/>
    <cellStyle name="čiarky 2" xfId="30" xr:uid="{643A73D9-F677-4AFA-BDA2-EDE49B17A897}"/>
    <cellStyle name="čiarky 2 2" xfId="61" xr:uid="{E260F805-B260-402E-8853-C5A12753BC71}"/>
    <cellStyle name="čiarky 2 3" xfId="75" xr:uid="{870FCC3E-9BE7-442A-B028-D5FB6F0E7718}"/>
    <cellStyle name="čiarky 3" xfId="72" xr:uid="{A2626BD5-8C46-43FA-B455-E953CB6AF6E3}"/>
    <cellStyle name="daten" xfId="73" xr:uid="{B3456DD9-8733-4F09-9C45-FC33FE5915F6}"/>
    <cellStyle name="Dobrá 2" xfId="169" xr:uid="{4259F5AC-1EFA-4143-A8C5-D1AAEEEAA12F}"/>
    <cellStyle name="Dobrá 3" xfId="210" xr:uid="{6FAEA267-C18C-4C48-A580-31880B67F2FE}"/>
    <cellStyle name="Dobrá 4" xfId="251" xr:uid="{31204DA6-13B8-44C8-A320-A1996743E3D3}"/>
    <cellStyle name="Dobrá 5" xfId="292" xr:uid="{FAFD690D-426A-4D26-9405-2A1217068FA5}"/>
    <cellStyle name="Dobrá 6" xfId="333" xr:uid="{C994C756-4F9F-45D3-9115-86972762470B}"/>
    <cellStyle name="Dobrá 7" xfId="374" xr:uid="{338F4CF0-FDA5-4AB4-97C1-CF2AD861F034}"/>
    <cellStyle name="Dobrá 8" xfId="415" xr:uid="{35D2E1DF-2246-4E3D-890E-D34386ABBDB1}"/>
    <cellStyle name="Excel Built-in Normal" xfId="46" xr:uid="{FF6162D9-E825-4F6E-908C-F758A3D0847D}"/>
    <cellStyle name="Excel Built-in Normal 2" xfId="56" xr:uid="{685A79FC-E8DB-48FC-B686-EA2644F4B424}"/>
    <cellStyle name="Hyperlink 2" xfId="69" xr:uid="{DA8B6F02-04EE-4703-9BC2-69D40E544FD6}"/>
    <cellStyle name="Hypertextové prepojenie 2" xfId="759" xr:uid="{12629382-AC4F-4010-9C13-951E0CCB3858}"/>
    <cellStyle name="Kontrolná bunka 2" xfId="170" xr:uid="{25C73709-DC36-4B3B-A27B-585F06E36D08}"/>
    <cellStyle name="Kontrolná bunka 3" xfId="211" xr:uid="{56DD46B9-103B-4F7F-A37E-3BF91D848C1C}"/>
    <cellStyle name="Kontrolná bunka 4" xfId="252" xr:uid="{969B47E5-AB84-4EC7-A02C-41CC7DC85E4F}"/>
    <cellStyle name="Kontrolná bunka 5" xfId="293" xr:uid="{9CE33162-A943-4907-B1F2-4EC83CAB219A}"/>
    <cellStyle name="Kontrolná bunka 6" xfId="334" xr:uid="{9DDAD6EF-F035-45D6-BAB7-1CB6A07AB0F8}"/>
    <cellStyle name="Kontrolná bunka 7" xfId="375" xr:uid="{18958EBA-4DC9-4313-A621-DD34865DE440}"/>
    <cellStyle name="Kontrolná bunka 8" xfId="416" xr:uid="{A3D75AF0-7A0C-4C9B-A537-254531CF170A}"/>
    <cellStyle name="meny 2" xfId="31" xr:uid="{A4521364-3285-42E6-B8E5-5B39C89E96E3}"/>
    <cellStyle name="meny 2 2" xfId="40" xr:uid="{2FBC49B8-CB40-4CC1-B48E-09622EAB1375}"/>
    <cellStyle name="meny 2 3" xfId="76" xr:uid="{0405DA5B-4F62-451C-97C4-9715D42B4641}"/>
    <cellStyle name="meny 3" xfId="57" xr:uid="{D629BA2A-173B-466E-9EAB-C1775D585CFA}"/>
    <cellStyle name="meny 4" xfId="34" xr:uid="{D8117FAC-95F7-4BF9-96E1-0C6676E43BFE}"/>
    <cellStyle name="Nadpis 1 2" xfId="171" xr:uid="{569E99FD-B48F-46A4-A6DD-E6DE7F96AB9B}"/>
    <cellStyle name="Nadpis 1 3" xfId="212" xr:uid="{88D2B053-4816-4F10-BAF3-D02D91A2AF90}"/>
    <cellStyle name="Nadpis 1 4" xfId="253" xr:uid="{11C1E5AF-7D93-4C6C-9F6E-63B769AE462B}"/>
    <cellStyle name="Nadpis 1 5" xfId="294" xr:uid="{9C60FFB3-3E46-476A-B216-03C3EEAF0EEB}"/>
    <cellStyle name="Nadpis 1 6" xfId="335" xr:uid="{812560AE-FDC0-4DF3-9180-2E0254046AF7}"/>
    <cellStyle name="Nadpis 1 7" xfId="376" xr:uid="{DA9E38B8-FFCE-478E-8C65-32E837732931}"/>
    <cellStyle name="Nadpis 1 8" xfId="417" xr:uid="{463E2F53-67A5-4E39-A93C-B3F545E9FE97}"/>
    <cellStyle name="Nadpis 2 2" xfId="172" xr:uid="{65E4CFEB-DDA4-48DA-93DE-BF720D7BEB27}"/>
    <cellStyle name="Nadpis 2 3" xfId="213" xr:uid="{1254187B-0B7F-45B0-B737-FDB7CE83813B}"/>
    <cellStyle name="Nadpis 2 4" xfId="254" xr:uid="{943F63B0-A38F-4008-AAF8-5CADA0282C50}"/>
    <cellStyle name="Nadpis 2 5" xfId="295" xr:uid="{98D90B41-7EE0-4C4B-A5CC-0F0F8055D86E}"/>
    <cellStyle name="Nadpis 2 6" xfId="336" xr:uid="{9AE33838-E156-4B1D-9656-8A522FBC9602}"/>
    <cellStyle name="Nadpis 2 7" xfId="377" xr:uid="{44F3D3B2-6F90-4E40-86D2-A0F461DE8568}"/>
    <cellStyle name="Nadpis 2 8" xfId="418" xr:uid="{8BD7C655-848C-4C26-90E2-264AC7785CB2}"/>
    <cellStyle name="Nadpis 3 2" xfId="173" xr:uid="{D9B9BA3D-9EC3-4D4B-9E36-8CEBFBEC6D88}"/>
    <cellStyle name="Nadpis 3 3" xfId="214" xr:uid="{FFBBF85C-B06D-4888-96A0-7615385826B1}"/>
    <cellStyle name="Nadpis 3 4" xfId="255" xr:uid="{6650E72D-8A3B-4E94-A5C1-59D5410C503A}"/>
    <cellStyle name="Nadpis 3 5" xfId="296" xr:uid="{54B556AC-DA14-4479-A6FB-F1FFEBB854AD}"/>
    <cellStyle name="Nadpis 3 6" xfId="337" xr:uid="{4A099E79-4CBA-45D5-9B46-EF66A86A17AD}"/>
    <cellStyle name="Nadpis 3 7" xfId="378" xr:uid="{63CF2A98-C8D5-4850-8348-49A4DA409CEF}"/>
    <cellStyle name="Nadpis 3 8" xfId="419" xr:uid="{08944763-31E3-40AD-AB70-12B298C77C7A}"/>
    <cellStyle name="Nadpis 4 2" xfId="174" xr:uid="{81AC6D8F-7CFC-4EDC-9ACE-A7AB93BA0438}"/>
    <cellStyle name="Nadpis 4 3" xfId="215" xr:uid="{66B96C46-257C-41E3-8A6F-11CF9B2BF489}"/>
    <cellStyle name="Nadpis 4 4" xfId="256" xr:uid="{8CD8DA05-63EE-446E-892F-BF5AC82FBDB4}"/>
    <cellStyle name="Nadpis 4 5" xfId="297" xr:uid="{4BADE74F-1FBE-472E-9D5A-5759E560A436}"/>
    <cellStyle name="Nadpis 4 6" xfId="338" xr:uid="{FD697A3F-0F58-4CCE-9D15-5B50C697F0EC}"/>
    <cellStyle name="Nadpis 4 7" xfId="379" xr:uid="{12727D52-8CC8-4DDB-84F3-F9D0E84D0A53}"/>
    <cellStyle name="Nadpis 4 8" xfId="420" xr:uid="{E6313852-159B-4403-AA33-8D20C72B1CA1}"/>
    <cellStyle name="Neutrálna 2" xfId="175" xr:uid="{AAD88AA6-CEE2-4A64-8CE1-B71F0423C62E}"/>
    <cellStyle name="Neutrálna 3" xfId="216" xr:uid="{597F10E0-3DB6-4A3C-80AE-45593431DC50}"/>
    <cellStyle name="Neutrálna 4" xfId="257" xr:uid="{A268D967-D281-4241-AFF4-2EC3CD727D65}"/>
    <cellStyle name="Neutrálna 5" xfId="298" xr:uid="{B00E2D9A-9849-4274-B05C-1B5273B698B6}"/>
    <cellStyle name="Neutrálna 6" xfId="339" xr:uid="{8D57AE66-6E84-4F54-9A17-FB1540C0E229}"/>
    <cellStyle name="Neutrálna 7" xfId="380" xr:uid="{7F5B4A83-69C8-4AC7-B700-31654228983D}"/>
    <cellStyle name="Neutrálna 8" xfId="421" xr:uid="{E242FC7A-F0EE-4468-9F60-FA230F704C86}"/>
    <cellStyle name="Normal 2" xfId="438" xr:uid="{BDAB9D93-FB86-4190-99E5-5AC7C4CA006C}"/>
    <cellStyle name="Normal 3" xfId="501" xr:uid="{29C1FD45-BBA6-4051-A3F3-6702D84273F0}"/>
    <cellStyle name="Normal 4" xfId="461" xr:uid="{0F38212B-C0C5-4048-9F01-51391E88F612}"/>
    <cellStyle name="Normal 5" xfId="440" xr:uid="{94A605D0-1DE8-4C39-A505-093351E79560}"/>
    <cellStyle name="Normálna" xfId="0" builtinId="0"/>
    <cellStyle name="Normálna 2" xfId="9" xr:uid="{79738D86-7527-433F-9C50-5E9E28561E90}"/>
    <cellStyle name="Normálna 3" xfId="758" xr:uid="{EFCF4FE9-CC7C-4740-98F9-0D146DB8D37B}"/>
    <cellStyle name="normálne 10" xfId="39" xr:uid="{2F08B0CE-7626-431D-9129-59DFE268B526}"/>
    <cellStyle name="Normálne 11" xfId="755" xr:uid="{C8D64F60-5797-469D-B942-EC77DCEB149C}"/>
    <cellStyle name="normálne 12" xfId="16" xr:uid="{45A60CFC-74D4-4482-9E8D-12D083DC2F20}"/>
    <cellStyle name="normálne 13" xfId="17" xr:uid="{3DB109E7-388B-48CD-9B5D-84A741D1FC4A}"/>
    <cellStyle name="normálne 14" xfId="18" xr:uid="{1C81F0F1-CE32-4C65-AA1B-DDE3399F8976}"/>
    <cellStyle name="normálne 15" xfId="24" xr:uid="{110728EE-B270-47FE-8893-66A82E70B154}"/>
    <cellStyle name="normálne 16" xfId="25" xr:uid="{B6959B2D-429F-4E3C-B786-D7B8547D8B6C}"/>
    <cellStyle name="normálne 17" xfId="23" xr:uid="{5A394A99-C3EF-403A-9A83-FAB7F93D7547}"/>
    <cellStyle name="normálne 18" xfId="26" xr:uid="{EB6C24AD-AFF7-4450-B575-7A5AD8E20F5D}"/>
    <cellStyle name="normálne 19" xfId="22" xr:uid="{663459D3-6752-4CBB-84EF-02A76FEA9113}"/>
    <cellStyle name="normálne 2" xfId="14" xr:uid="{77B75659-9E9E-4123-97BF-105E4C675E62}"/>
    <cellStyle name="normálne 2 2" xfId="45" xr:uid="{CD7F43D9-84A3-4D69-9783-1AE7ACB4DE6D}"/>
    <cellStyle name="normálne 2 2 2" xfId="55" xr:uid="{991CBF3C-0854-4DCC-9EA6-FA614C070E2F}"/>
    <cellStyle name="normálne 2 2 2 2" xfId="118" xr:uid="{86819254-9E13-4B1D-B1B2-85E1BBC5546A}"/>
    <cellStyle name="normálne 2 2 2 2 2" xfId="121" xr:uid="{FA3E6717-A4E7-4832-9E96-057C93A26942}"/>
    <cellStyle name="normálne 2 2 2 2 3" xfId="128" xr:uid="{E56D79F8-F5BE-4D96-8DFD-5AF7EF960C44}"/>
    <cellStyle name="normálne 2 2 2 2 4" xfId="109" xr:uid="{D4B2A139-C55C-431C-8563-2CFEDF5521AD}"/>
    <cellStyle name="normálne 2 2 2 2 5" xfId="139" xr:uid="{DF6AFAF3-5686-4830-B2B9-4EB7526B78CE}"/>
    <cellStyle name="normálne 2 2 2 2 6" xfId="148" xr:uid="{F2F5A5E6-8696-49A0-8F53-6BDF34B818BB}"/>
    <cellStyle name="normálne 2 2 2 3" xfId="114" xr:uid="{B7B38C07-C117-4E84-8265-6C9BB259FF95}"/>
    <cellStyle name="normálne 2 2 2 4" xfId="107" xr:uid="{E606FFFC-6F60-4698-B090-3AF16ABBE273}"/>
    <cellStyle name="normálne 2 2 2 5" xfId="137" xr:uid="{028B1F1B-B0C4-4C2E-A5CD-ABA3EA49AD92}"/>
    <cellStyle name="normálne 2 2 2 6" xfId="146" xr:uid="{004698D9-FAEF-452C-956F-93B631046299}"/>
    <cellStyle name="normálne 2 2 3" xfId="108" xr:uid="{FF2EDEDC-A00C-4F2C-BA6B-39BB5D9D004A}"/>
    <cellStyle name="normálne 2 2 4" xfId="125" xr:uid="{C0DAB407-D6D2-4383-92C6-F968AE7F59C7}"/>
    <cellStyle name="normálne 2 2 5" xfId="131" xr:uid="{764A9C2A-AECC-4270-9C7A-9C1BD29998BB}"/>
    <cellStyle name="normálne 2 2 6" xfId="132" xr:uid="{482C0B4D-5EDA-414F-85DE-3A35C62E88B2}"/>
    <cellStyle name="normálne 2 2 7" xfId="142" xr:uid="{A36D3AB6-6563-46C7-9ED2-A5D52CDA449D}"/>
    <cellStyle name="normálne 2 3" xfId="51" xr:uid="{07AEF4F7-12C6-49C6-947E-82AEB9BA2367}"/>
    <cellStyle name="normálne 2 3 2" xfId="60" xr:uid="{24E9E4C0-5F76-47A3-9268-B6247D4C7E68}"/>
    <cellStyle name="normálne 2 4" xfId="66" xr:uid="{EA3D1626-8FA7-4FB5-B774-9FFC728ED969}"/>
    <cellStyle name="normálne 2 5" xfId="35" xr:uid="{C718BDED-81AF-4DCF-9F74-CD9837C17145}"/>
    <cellStyle name="normálne 20" xfId="19" xr:uid="{6A8757BC-4AD5-4EE3-BE25-CD65EAE7757A}"/>
    <cellStyle name="normálne 21" xfId="21" xr:uid="{0BA51149-DD7C-4378-B824-8FC1884BF20C}"/>
    <cellStyle name="normálne 22" xfId="20" xr:uid="{D889914A-A0A3-4D44-B2F7-B6F09BF0A899}"/>
    <cellStyle name="normálne 23" xfId="12" xr:uid="{A8FE8698-94D0-4899-864F-84B1BD6E03D4}"/>
    <cellStyle name="normálne 24" xfId="13" xr:uid="{4B44FEB0-AFED-4425-84C0-C96A58363DC8}"/>
    <cellStyle name="normálne 26" xfId="28" xr:uid="{B88398FA-D039-42F2-8701-47ABC6DB7398}"/>
    <cellStyle name="normálne 27" xfId="27" xr:uid="{9911DA2A-6959-4D4E-9C55-18478E970480}"/>
    <cellStyle name="normálne 3" xfId="15" xr:uid="{5029B737-8674-43D7-963D-1BF809E51332}"/>
    <cellStyle name="normálne 3 2" xfId="52" xr:uid="{757E2C09-2C17-441C-9DE3-8B2DD44A5FD8}"/>
    <cellStyle name="normálne 3 3" xfId="41" xr:uid="{5F31E4E0-F27F-4FAD-BA1C-A0EAC91775CF}"/>
    <cellStyle name="normálne 30" xfId="105" xr:uid="{0841F7DB-6CA6-45EB-91FB-F8C3F3F178FD}"/>
    <cellStyle name="normálne 30 2" xfId="490" xr:uid="{DD1E0262-8E02-4D06-AE01-13E10928DA35}"/>
    <cellStyle name="normálne 30 3" xfId="470" xr:uid="{6931FD95-D6B6-496D-B057-C9EF0F501323}"/>
    <cellStyle name="normálne 30 4" xfId="449" xr:uid="{CCA078F4-DCC2-4612-B2C6-4B516113B539}"/>
    <cellStyle name="Normálne 32" xfId="756" xr:uid="{E0442B79-FFB8-435A-9AD5-F747E212D1C0}"/>
    <cellStyle name="Normálne 33" xfId="757" xr:uid="{B7DC2A2F-D411-45F5-AA92-B323FD6467ED}"/>
    <cellStyle name="normálne 4" xfId="29" xr:uid="{3F311FFC-9EE9-4131-9749-DC5284CEA4FC}"/>
    <cellStyle name="normálne 4 2" xfId="54" xr:uid="{63C13FED-7D1D-4D0D-8DA4-EF257847B4C6}"/>
    <cellStyle name="normálne 4 3" xfId="44" xr:uid="{6533C70E-618E-459B-B493-EF1FF39A4AA1}"/>
    <cellStyle name="normálne 4 4" xfId="74" xr:uid="{7C804C3B-ECD5-4A52-8014-6C79AF630945}"/>
    <cellStyle name="normálne 5" xfId="10" xr:uid="{F037F232-B430-4A6A-8564-61E3C60AD9B3}"/>
    <cellStyle name="normálne 5 2" xfId="65" xr:uid="{AA2C99D5-8356-4C90-83D0-4E6106B6FDB2}"/>
    <cellStyle name="normálne 5 3" xfId="47" xr:uid="{F20AC35C-332A-462C-AB66-CE6429C57C41}"/>
    <cellStyle name="normálne 6" xfId="48" xr:uid="{47CF91F1-3116-486A-B788-060030FF66CD}"/>
    <cellStyle name="normálne 7" xfId="58" xr:uid="{312BFA81-33FE-46DC-9072-EAA1820A466E}"/>
    <cellStyle name="normálne 8" xfId="62" xr:uid="{1EE573F2-219D-4B7B-99AE-C4A22C8F1DC0}"/>
    <cellStyle name="normálne 9" xfId="63" xr:uid="{4E428C85-11CE-45C7-87C0-1D2F086EAA21}"/>
    <cellStyle name="Normální 10" xfId="83" xr:uid="{1CB32F03-C8AD-4822-BC5E-523319798A7B}"/>
    <cellStyle name="Normální 11" xfId="101" xr:uid="{31A484C4-94AB-4B46-A5F9-713043666C19}"/>
    <cellStyle name="Normální 11 2" xfId="487" xr:uid="{EBC8E5B2-9239-4769-8EEB-DDDEDAB2B1CB}"/>
    <cellStyle name="Normální 11 3" xfId="467" xr:uid="{54A95D26-A81D-447F-8DAF-1CC686B90603}"/>
    <cellStyle name="Normální 11 4" xfId="446" xr:uid="{CC2D946D-8F14-4204-84A7-FD45BA60DE74}"/>
    <cellStyle name="Normální 12" xfId="439" xr:uid="{2AAB3080-A323-4B4A-9B0B-770D9E0ED63D}"/>
    <cellStyle name="Normální 12 2" xfId="502" xr:uid="{56585CC3-BAFB-4E43-A438-61B2CF19D82D}"/>
    <cellStyle name="Normální 12 3" xfId="481" xr:uid="{6620CC98-6835-4764-85E5-B803CB20185F}"/>
    <cellStyle name="Normální 12 4" xfId="460" xr:uid="{A30A7F92-337C-4BB6-8AE4-E26102EE8C53}"/>
    <cellStyle name="normální 2" xfId="67" xr:uid="{B0B5A68C-25F0-4604-8D98-FC01D4C31241}"/>
    <cellStyle name="normální 2 10" xfId="441" xr:uid="{E2E78C7E-EEA3-4FDA-AE7D-D019C596CDDA}"/>
    <cellStyle name="normální 2 10 2" xfId="551" xr:uid="{A081415D-A3C9-4AC7-A275-28F340A288DD}"/>
    <cellStyle name="normální 2 10 3" xfId="635" xr:uid="{F2B0F224-C28D-4CAA-A398-56D93B2ECEBC}"/>
    <cellStyle name="normální 2 10 4" xfId="719" xr:uid="{36536683-1277-4E0B-A025-B5D1221E598A}"/>
    <cellStyle name="normální 2 11" xfId="539" xr:uid="{98CA40B2-88BD-4CDE-94C4-F1710EE3F3F6}"/>
    <cellStyle name="normální 2 11 2" xfId="623" xr:uid="{ED43A8BB-564A-486E-B169-B74C3A1F8FC8}"/>
    <cellStyle name="normální 2 11 3" xfId="707" xr:uid="{187AA343-0FF5-40AE-A4BB-1D2D19624ED8}"/>
    <cellStyle name="normální 2 12" xfId="503" xr:uid="{025E4CA6-7D54-4744-9206-33ED879A88C2}"/>
    <cellStyle name="normální 2 13" xfId="587" xr:uid="{15D741CA-1E4D-458C-9BA6-47DE64CD5A74}"/>
    <cellStyle name="normální 2 14" xfId="671" xr:uid="{2281B231-C3D6-4B16-A4C8-16B9F953950F}"/>
    <cellStyle name="normální 2 2" xfId="82" xr:uid="{351B4205-08C8-4878-B8DE-E3177F40DC16}"/>
    <cellStyle name="normální 2 2 10" xfId="588" xr:uid="{B4C73C4D-0EB7-4C71-9817-8F7F85CC1DD1}"/>
    <cellStyle name="normální 2 2 11" xfId="672" xr:uid="{4C34BCE7-FD38-45D6-A85C-7D32858ED997}"/>
    <cellStyle name="normální 2 2 2" xfId="85" xr:uid="{09E4299C-C7D3-4115-B10A-9DFAA211D92C}"/>
    <cellStyle name="normální 2 2 2 2" xfId="485" xr:uid="{6936018F-3011-40F3-91C0-1E146A6360AB}"/>
    <cellStyle name="normální 2 2 2 2 2" xfId="578" xr:uid="{417A7693-4A3A-4295-9511-0CA5A359542B}"/>
    <cellStyle name="normální 2 2 2 2 2 2" xfId="662" xr:uid="{806AC2AD-5003-47E9-BFC2-760DE3E99C82}"/>
    <cellStyle name="normální 2 2 2 2 2 3" xfId="746" xr:uid="{2A110779-E956-4EAA-A383-7CA69E9D9356}"/>
    <cellStyle name="normální 2 2 2 2 3" xfId="530" xr:uid="{D914CE6A-21C1-4ACD-BD72-127C3082AD4E}"/>
    <cellStyle name="normální 2 2 2 2 4" xfId="614" xr:uid="{C3FF9EEF-0A26-403B-B8FA-A39438D1B749}"/>
    <cellStyle name="normální 2 2 2 2 5" xfId="698" xr:uid="{A6E879DF-97E4-4AC3-AFE7-C5014684509F}"/>
    <cellStyle name="normální 2 2 2 3" xfId="465" xr:uid="{62850C44-5FC9-4D67-B480-9F282C41A6F9}"/>
    <cellStyle name="normální 2 2 2 3 2" xfId="566" xr:uid="{207F6BAF-BDB2-41ED-B57F-AC51281551E8}"/>
    <cellStyle name="normální 2 2 2 3 2 2" xfId="650" xr:uid="{EA671545-E64C-45E5-B2DA-F572DF1F484C}"/>
    <cellStyle name="normální 2 2 2 3 2 3" xfId="734" xr:uid="{AC37A2A0-5A86-4AA3-AB54-420581D5ED23}"/>
    <cellStyle name="normální 2 2 2 3 3" xfId="518" xr:uid="{5008B12E-0960-415D-9F9F-334079CEFF90}"/>
    <cellStyle name="normální 2 2 2 3 4" xfId="602" xr:uid="{6BE784DB-866A-4619-8014-53F253E70F6B}"/>
    <cellStyle name="normální 2 2 2 3 5" xfId="686" xr:uid="{B0EC8166-8E58-4F7C-A1A3-3A35412CB5E9}"/>
    <cellStyle name="normální 2 2 2 4" xfId="444" xr:uid="{B1028F5B-6C91-4A1F-ADA7-0DAD127C397F}"/>
    <cellStyle name="normální 2 2 2 4 2" xfId="554" xr:uid="{C6DE6BCA-B07C-4EEF-AC20-EBF1EE4F3FB3}"/>
    <cellStyle name="normální 2 2 2 4 3" xfId="638" xr:uid="{1F5217CB-8F62-427E-8571-B9C4B8903A9A}"/>
    <cellStyle name="normální 2 2 2 4 4" xfId="722" xr:uid="{002D0ACD-9116-4CC6-B2E2-8DF897FC324B}"/>
    <cellStyle name="normální 2 2 2 5" xfId="542" xr:uid="{D5C86564-BAD9-4C94-A3E1-5B0D207DDED7}"/>
    <cellStyle name="normální 2 2 2 5 2" xfId="626" xr:uid="{7340CFDA-AB63-46C2-A863-A290F9978DB0}"/>
    <cellStyle name="normální 2 2 2 5 3" xfId="710" xr:uid="{4B917E80-9ED8-4B12-AC19-58DA7FEF7E9E}"/>
    <cellStyle name="normální 2 2 2 6" xfId="506" xr:uid="{F7490D27-BF0D-4294-BFDC-63BABF423E35}"/>
    <cellStyle name="normální 2 2 2 7" xfId="590" xr:uid="{F569ADEE-292D-458B-AD3D-20BB30F11C56}"/>
    <cellStyle name="normální 2 2 2 8" xfId="674" xr:uid="{756666AC-3480-4D6B-908B-10EB9E69B5FF}"/>
    <cellStyle name="normální 2 2 3" xfId="100" xr:uid="{027BAA3B-7B06-431B-86DA-E93BF72DF477}"/>
    <cellStyle name="normální 2 2 3 2" xfId="486" xr:uid="{639AABA0-5F71-46ED-BFE3-E90A3EFC9CC3}"/>
    <cellStyle name="normální 2 2 3 2 2" xfId="579" xr:uid="{87EC69AE-3411-472C-BE85-31BA31B6F914}"/>
    <cellStyle name="normální 2 2 3 2 2 2" xfId="663" xr:uid="{5C2DFBDD-3B1A-4EE1-8D2B-B5194E00E93B}"/>
    <cellStyle name="normální 2 2 3 2 2 3" xfId="747" xr:uid="{952D7AE7-F7BA-4C0B-98D2-7430D8022327}"/>
    <cellStyle name="normální 2 2 3 2 3" xfId="531" xr:uid="{8971DD55-3C74-4AB8-BE5F-0A9C6BCF9F37}"/>
    <cellStyle name="normální 2 2 3 2 4" xfId="615" xr:uid="{BD3AAEA9-BDEE-462F-8337-F3366671A544}"/>
    <cellStyle name="normální 2 2 3 2 5" xfId="699" xr:uid="{9F9EE1C6-BC0B-48B9-895C-2B46E12806BA}"/>
    <cellStyle name="normální 2 2 3 3" xfId="466" xr:uid="{5742DE3A-7C03-4109-9CDE-780AFF34AA0B}"/>
    <cellStyle name="normální 2 2 3 3 2" xfId="567" xr:uid="{A35A3904-EB66-4F2B-8849-5A249D8FF56C}"/>
    <cellStyle name="normální 2 2 3 3 2 2" xfId="651" xr:uid="{8849CE47-860B-4B0D-9DDD-4535877072CD}"/>
    <cellStyle name="normální 2 2 3 3 2 3" xfId="735" xr:uid="{45FEEB35-ABF8-44A2-8C12-B0B2F1648088}"/>
    <cellStyle name="normální 2 2 3 3 3" xfId="519" xr:uid="{C2BB4F13-EC72-4465-82AC-5E445163E102}"/>
    <cellStyle name="normální 2 2 3 3 4" xfId="603" xr:uid="{E8052D9D-67D4-4E8A-8931-B277E60F89D1}"/>
    <cellStyle name="normální 2 2 3 3 5" xfId="687" xr:uid="{7F9ACCC7-760D-4B68-9AC6-8ED0446EAEBB}"/>
    <cellStyle name="normální 2 2 3 4" xfId="445" xr:uid="{8E053A80-5A43-48D6-B505-FCFA3B4827BC}"/>
    <cellStyle name="normální 2 2 3 4 2" xfId="555" xr:uid="{30CFE969-41E9-42C9-87EB-BAA0C9C23B96}"/>
    <cellStyle name="normální 2 2 3 4 3" xfId="639" xr:uid="{3EA2EFF6-8A38-48C9-9706-67D34F2B3BDC}"/>
    <cellStyle name="normální 2 2 3 4 4" xfId="723" xr:uid="{C66AFD28-0E93-49E9-A4D5-907DCF0D0028}"/>
    <cellStyle name="normální 2 2 3 5" xfId="543" xr:uid="{755DB19A-6CDC-416E-A382-480E3A06F5EE}"/>
    <cellStyle name="normální 2 2 3 5 2" xfId="627" xr:uid="{D57427B9-0EB8-4D9E-B14C-7876D95B47A6}"/>
    <cellStyle name="normální 2 2 3 5 3" xfId="711" xr:uid="{6043CAF0-5C01-4B4D-9003-7B98F8CD0E52}"/>
    <cellStyle name="normální 2 2 3 6" xfId="507" xr:uid="{1576A598-075E-4A62-8D59-72F04FC53731}"/>
    <cellStyle name="normální 2 2 3 7" xfId="591" xr:uid="{6506E0F8-98C4-4596-AF3C-EDF383BB6245}"/>
    <cellStyle name="normální 2 2 3 8" xfId="675" xr:uid="{42E12145-3358-4F8D-8FB7-ED64781E26A9}"/>
    <cellStyle name="normální 2 2 4" xfId="126" xr:uid="{66F7A962-AAB3-4536-BDCB-DFFE53EDCFCB}"/>
    <cellStyle name="normální 2 2 4 2" xfId="494" xr:uid="{C596AB40-76DC-4946-8D5F-8A89925892F2}"/>
    <cellStyle name="normální 2 2 4 2 2" xfId="582" xr:uid="{7C9FD514-0DED-45BA-A921-AAF991377949}"/>
    <cellStyle name="normální 2 2 4 2 2 2" xfId="666" xr:uid="{3DE843D4-C6B7-4BA3-8B9E-B783712520E6}"/>
    <cellStyle name="normální 2 2 4 2 2 3" xfId="750" xr:uid="{FDAB5A6D-B37B-4F3F-9E68-BB42DEF9F510}"/>
    <cellStyle name="normální 2 2 4 2 3" xfId="534" xr:uid="{01AD69B7-FA85-4260-AC69-F798CF3408FC}"/>
    <cellStyle name="normální 2 2 4 2 4" xfId="618" xr:uid="{34EDD522-1325-434B-8462-678D95B42EB5}"/>
    <cellStyle name="normální 2 2 4 2 5" xfId="702" xr:uid="{310D0F45-4306-48FC-90EA-CB8AD3E3FFDC}"/>
    <cellStyle name="normální 2 2 4 3" xfId="474" xr:uid="{1CBEBCD6-5B5C-4995-9222-E3991DC647ED}"/>
    <cellStyle name="normální 2 2 4 3 2" xfId="570" xr:uid="{894F58DD-8A49-4478-97FC-BA1F6B333912}"/>
    <cellStyle name="normální 2 2 4 3 2 2" xfId="654" xr:uid="{6D630D56-41E0-43FF-B9A3-28B7DACF208A}"/>
    <cellStyle name="normální 2 2 4 3 2 3" xfId="738" xr:uid="{938F4362-BB75-4810-93E6-56D741407055}"/>
    <cellStyle name="normální 2 2 4 3 3" xfId="522" xr:uid="{A600A0BC-EA95-462D-8D8C-BD7A5ED7F2D3}"/>
    <cellStyle name="normální 2 2 4 3 4" xfId="606" xr:uid="{652BA4CB-9044-4B32-9639-068AE1A33A7F}"/>
    <cellStyle name="normální 2 2 4 3 5" xfId="690" xr:uid="{672853BD-4062-4E1D-8627-B1BDEA46C025}"/>
    <cellStyle name="normální 2 2 4 4" xfId="453" xr:uid="{05BEEB23-5596-465C-80FB-07155B830AFB}"/>
    <cellStyle name="normální 2 2 4 4 2" xfId="558" xr:uid="{5A00E980-00AA-4D1C-8C32-3A597FF8A44C}"/>
    <cellStyle name="normální 2 2 4 4 3" xfId="642" xr:uid="{8A07B263-D4A8-4A98-85F2-D019E8DBB6DD}"/>
    <cellStyle name="normální 2 2 4 4 4" xfId="726" xr:uid="{0CE00D88-C668-4087-A79C-6F34BFE72B1F}"/>
    <cellStyle name="normální 2 2 4 5" xfId="546" xr:uid="{BBC0220B-9749-486C-8B9A-C48698E54F8A}"/>
    <cellStyle name="normální 2 2 4 5 2" xfId="630" xr:uid="{3F2C407B-F994-4A35-AE92-9DE07ACBA05E}"/>
    <cellStyle name="normální 2 2 4 5 3" xfId="714" xr:uid="{55DCC737-ABFE-46F0-8A64-9A49EB3C3AEA}"/>
    <cellStyle name="normální 2 2 4 6" xfId="510" xr:uid="{E6F9A07D-1A96-47B2-88C2-F2950A95816D}"/>
    <cellStyle name="normální 2 2 4 7" xfId="594" xr:uid="{FB693ABB-560F-410D-A1BE-726BF0434B3B}"/>
    <cellStyle name="normální 2 2 4 8" xfId="678" xr:uid="{B3408F76-491C-48E9-A416-CED792BA6B13}"/>
    <cellStyle name="normální 2 2 5" xfId="483" xr:uid="{A0ECD310-84F9-47EA-A85C-802D78738D34}"/>
    <cellStyle name="normální 2 2 5 2" xfId="576" xr:uid="{F901EFD6-B0E4-4030-949D-70779995C2AF}"/>
    <cellStyle name="normální 2 2 5 2 2" xfId="660" xr:uid="{226488E8-6693-4AEC-A059-0FDA82BC617E}"/>
    <cellStyle name="normální 2 2 5 2 3" xfId="744" xr:uid="{0963B677-7E66-4C7C-A68B-8C517635991E}"/>
    <cellStyle name="normální 2 2 5 3" xfId="528" xr:uid="{18E1BF11-BB40-460A-888C-889EB9E6EC7F}"/>
    <cellStyle name="normální 2 2 5 4" xfId="612" xr:uid="{A32862E1-7858-41FF-95DC-2A1BFDCC0EF6}"/>
    <cellStyle name="normální 2 2 5 5" xfId="696" xr:uid="{87170D5E-9EFF-4352-BDF0-C4095E0EC99A}"/>
    <cellStyle name="normální 2 2 6" xfId="463" xr:uid="{AD9952C5-6097-440E-A5AD-239FA75EAFD8}"/>
    <cellStyle name="normální 2 2 6 2" xfId="564" xr:uid="{CBE97C70-CAE5-49D6-8A2F-2F265E415C5E}"/>
    <cellStyle name="normální 2 2 6 2 2" xfId="648" xr:uid="{AE5F1609-546A-432A-8D6A-5CBAE06B2B2C}"/>
    <cellStyle name="normální 2 2 6 2 3" xfId="732" xr:uid="{FB879918-314F-43E2-B1B8-1AAA3276DA62}"/>
    <cellStyle name="normální 2 2 6 3" xfId="516" xr:uid="{84C8BC95-EBBA-41EF-8FE0-F6B4B429782B}"/>
    <cellStyle name="normální 2 2 6 4" xfId="600" xr:uid="{78C53870-40D3-4C54-9D3D-D6830ACBD1A7}"/>
    <cellStyle name="normální 2 2 6 5" xfId="684" xr:uid="{FA96E0FC-021E-4321-B2AB-75DA909DCB93}"/>
    <cellStyle name="normální 2 2 7" xfId="442" xr:uid="{3988F039-9491-464F-A45D-D6D50384D46F}"/>
    <cellStyle name="normální 2 2 7 2" xfId="552" xr:uid="{BB3DA04D-68B4-4754-B3AD-449F61891412}"/>
    <cellStyle name="normální 2 2 7 3" xfId="636" xr:uid="{0E05CECC-4DAF-42B9-968E-70EC8B36368B}"/>
    <cellStyle name="normální 2 2 7 4" xfId="720" xr:uid="{97D51BF7-9030-45C5-AC22-D0D487605B52}"/>
    <cellStyle name="normální 2 2 8" xfId="540" xr:uid="{0A081AF4-E034-4307-8339-177D192002C6}"/>
    <cellStyle name="normální 2 2 8 2" xfId="624" xr:uid="{A1C7AF7B-3685-44BA-AD41-FBF9F2532713}"/>
    <cellStyle name="normální 2 2 8 3" xfId="708" xr:uid="{5E9B03C1-0D03-4C89-90F8-602AAE893F1A}"/>
    <cellStyle name="normální 2 2 9" xfId="504" xr:uid="{DA4CCBD5-7208-47A9-8355-807FCFF1DE03}"/>
    <cellStyle name="normální 2 3" xfId="84" xr:uid="{CE63FD1C-2569-46C9-9BE8-160DB8F4CC32}"/>
    <cellStyle name="normální 2 3 2" xfId="130" xr:uid="{DD773446-17D0-46E0-82D8-63A467530944}"/>
    <cellStyle name="normální 2 3 2 2" xfId="495" xr:uid="{3098FF08-A9FD-450D-A454-A7A819B9D592}"/>
    <cellStyle name="normální 2 3 2 2 2" xfId="583" xr:uid="{E9EBA09C-0C20-4544-BF15-46333EE8FED4}"/>
    <cellStyle name="normální 2 3 2 2 2 2" xfId="667" xr:uid="{10CFAA77-96C4-4008-89D3-8F41C842D6BA}"/>
    <cellStyle name="normální 2 3 2 2 2 3" xfId="751" xr:uid="{53DAB433-4A63-492C-AAC2-095D9142D8CD}"/>
    <cellStyle name="normální 2 3 2 2 3" xfId="535" xr:uid="{FC108C78-B97D-4DF6-B951-37B257BB146F}"/>
    <cellStyle name="normální 2 3 2 2 4" xfId="619" xr:uid="{827485AB-ED1D-4A7C-9D8E-6635EA6F9D60}"/>
    <cellStyle name="normální 2 3 2 2 5" xfId="703" xr:uid="{4E6B27A4-8C03-4B1C-A460-D3343DDC2F3D}"/>
    <cellStyle name="normální 2 3 2 3" xfId="475" xr:uid="{CDFE46C8-7B5F-4318-92CE-FAF5BB60375B}"/>
    <cellStyle name="normální 2 3 2 3 2" xfId="571" xr:uid="{60997D43-CAC7-4423-BFA5-3ECAA78DE224}"/>
    <cellStyle name="normální 2 3 2 3 2 2" xfId="655" xr:uid="{F3822203-CA64-43E6-8645-ED52400618BD}"/>
    <cellStyle name="normální 2 3 2 3 2 3" xfId="739" xr:uid="{52D9E9A9-DABA-4ED4-A75D-7BD38BD86AA1}"/>
    <cellStyle name="normální 2 3 2 3 3" xfId="523" xr:uid="{921407CF-44AA-40F5-A099-5AD260A06958}"/>
    <cellStyle name="normální 2 3 2 3 4" xfId="607" xr:uid="{B807A8A0-1D68-4A8F-B12B-6D507F8DD482}"/>
    <cellStyle name="normální 2 3 2 3 5" xfId="691" xr:uid="{0888B664-8224-4C8E-9918-B95A775C57C0}"/>
    <cellStyle name="normální 2 3 2 4" xfId="454" xr:uid="{44271315-25BE-492A-8C07-CFEB7BD5931A}"/>
    <cellStyle name="normální 2 3 2 4 2" xfId="559" xr:uid="{8BE00C40-FF48-44C1-AD35-D2A775ABA7FF}"/>
    <cellStyle name="normální 2 3 2 4 3" xfId="643" xr:uid="{E741C22E-F704-4A89-B0E1-9340DDC3E4EA}"/>
    <cellStyle name="normální 2 3 2 4 4" xfId="727" xr:uid="{9B3B8F8A-9C04-4E4F-941B-B6127B1F7771}"/>
    <cellStyle name="normální 2 3 2 5" xfId="547" xr:uid="{FE7349C2-2AE4-496F-8FCB-ED8850CE1829}"/>
    <cellStyle name="normální 2 3 2 5 2" xfId="631" xr:uid="{AD9665A0-C15A-4B4A-BA55-98A768E97D14}"/>
    <cellStyle name="normální 2 3 2 5 3" xfId="715" xr:uid="{2CAC22FE-E8B7-4BAD-8A84-8FEF94056225}"/>
    <cellStyle name="normální 2 3 2 6" xfId="511" xr:uid="{913D9AF7-8D71-4C2F-9867-492F5A1B7FA3}"/>
    <cellStyle name="normální 2 3 2 7" xfId="595" xr:uid="{78521922-D955-4A2C-B92B-5195ABB7ADF0}"/>
    <cellStyle name="normální 2 3 2 8" xfId="679" xr:uid="{E3D87D43-3D7F-4F20-9645-FA87D7EDE68E}"/>
    <cellStyle name="normální 2 3 3" xfId="484" xr:uid="{FE426E07-7BD0-4C68-B7C6-AE351D8EC8BE}"/>
    <cellStyle name="normální 2 3 3 2" xfId="577" xr:uid="{160D5E63-278F-4C2E-AD84-E1C545E57FF0}"/>
    <cellStyle name="normální 2 3 3 2 2" xfId="661" xr:uid="{FAC9BEFE-53CA-4AF1-AFE6-06723BD1DB87}"/>
    <cellStyle name="normální 2 3 3 2 3" xfId="745" xr:uid="{6E5E86E9-B098-49A0-96CC-44CC9672CFCC}"/>
    <cellStyle name="normální 2 3 3 3" xfId="529" xr:uid="{50544E72-FA6F-4960-8FE9-D138B8F93A5E}"/>
    <cellStyle name="normální 2 3 3 4" xfId="613" xr:uid="{7D7B5022-80E9-40F5-AB90-388BC9F87E8A}"/>
    <cellStyle name="normální 2 3 3 5" xfId="697" xr:uid="{3673E4D7-75FA-4D4D-9AD3-7557F33611C1}"/>
    <cellStyle name="normální 2 3 4" xfId="464" xr:uid="{5B8E66BC-ABC3-4A90-93DE-182B906D859D}"/>
    <cellStyle name="normální 2 3 4 2" xfId="565" xr:uid="{F91D858F-B29E-4A75-AC7C-65DBB284D4CF}"/>
    <cellStyle name="normální 2 3 4 2 2" xfId="649" xr:uid="{9DCC2A6A-4CB9-4D99-88AA-BE9692ECC924}"/>
    <cellStyle name="normální 2 3 4 2 3" xfId="733" xr:uid="{7C714398-1558-42B5-9206-E35813A33E49}"/>
    <cellStyle name="normální 2 3 4 3" xfId="517" xr:uid="{5F522478-4415-467F-AD0D-71F8A62C38A4}"/>
    <cellStyle name="normální 2 3 4 4" xfId="601" xr:uid="{68BA1069-5B5E-4303-8668-4A1661245690}"/>
    <cellStyle name="normální 2 3 4 5" xfId="685" xr:uid="{FA57BB5A-D52F-47FF-AA2D-9A93457D9945}"/>
    <cellStyle name="normální 2 3 5" xfId="443" xr:uid="{5B257730-7769-4F9C-A53F-00B26C53B5EF}"/>
    <cellStyle name="normální 2 3 5 2" xfId="553" xr:uid="{0728C697-D6B4-4443-A54D-4996A34A36EA}"/>
    <cellStyle name="normální 2 3 5 3" xfId="637" xr:uid="{4867F136-239C-49B6-802F-54E18912AA24}"/>
    <cellStyle name="normální 2 3 5 4" xfId="721" xr:uid="{2CC9E15F-FA65-45E0-A10A-1B272DF5D13A}"/>
    <cellStyle name="normální 2 3 6" xfId="541" xr:uid="{BA7B83D3-FBE4-4CFC-8103-36B825F55D97}"/>
    <cellStyle name="normální 2 3 6 2" xfId="625" xr:uid="{B7944CD1-53E9-453E-8D6B-AC073A2B8717}"/>
    <cellStyle name="normální 2 3 6 3" xfId="709" xr:uid="{749483A9-C0B2-4240-984F-3BC4F955C045}"/>
    <cellStyle name="normální 2 3 7" xfId="505" xr:uid="{C2FCFF4B-CE05-45D9-A670-AB5898D4B46A}"/>
    <cellStyle name="normální 2 3 8" xfId="589" xr:uid="{5D0786EE-8F97-488C-9873-5149F30E9D3F}"/>
    <cellStyle name="normální 2 3 9" xfId="673" xr:uid="{9A48E3AA-6D6B-4F0B-802D-81FB333E5A9A}"/>
    <cellStyle name="normální 2 4" xfId="102" xr:uid="{31CCBF0E-FB7A-4D67-A692-C7A25453040F}"/>
    <cellStyle name="normální 2 4 2" xfId="133" xr:uid="{D73D2031-10B8-400D-B8DB-F95E44FE4E10}"/>
    <cellStyle name="normální 2 4 2 2" xfId="496" xr:uid="{295E39EA-53B3-4F23-97DF-2972B74F95E0}"/>
    <cellStyle name="normální 2 4 2 2 2" xfId="584" xr:uid="{04D612C3-AEEE-4AFD-B5CC-3A705E6167BA}"/>
    <cellStyle name="normální 2 4 2 2 2 2" xfId="668" xr:uid="{775126F4-6737-48B6-B7A9-B3989ED5F10D}"/>
    <cellStyle name="normální 2 4 2 2 2 3" xfId="752" xr:uid="{A73D56F9-C523-4B6B-97CF-A8ADEE9095C1}"/>
    <cellStyle name="normální 2 4 2 2 3" xfId="536" xr:uid="{8BD4434B-00B6-49CD-8A64-B6CE796F57F6}"/>
    <cellStyle name="normální 2 4 2 2 4" xfId="620" xr:uid="{5D2E41AB-10E0-44B9-BE5F-EC667F643751}"/>
    <cellStyle name="normální 2 4 2 2 5" xfId="704" xr:uid="{7ADFB336-7F59-4E60-A112-C51D30197EA5}"/>
    <cellStyle name="normální 2 4 2 3" xfId="476" xr:uid="{3E83ED43-06E6-40B0-BCC3-B261AD8A6B8F}"/>
    <cellStyle name="normální 2 4 2 3 2" xfId="572" xr:uid="{26CDD42D-8780-42B2-878F-1E567169373F}"/>
    <cellStyle name="normální 2 4 2 3 2 2" xfId="656" xr:uid="{B0ADD3DA-E0BA-4D57-85E9-E0EFBBFDC705}"/>
    <cellStyle name="normální 2 4 2 3 2 3" xfId="740" xr:uid="{66FB2933-AB4E-4E5D-9953-A358430347C2}"/>
    <cellStyle name="normální 2 4 2 3 3" xfId="524" xr:uid="{19A8F952-B97D-4BCC-8BB1-64984C4808BD}"/>
    <cellStyle name="normální 2 4 2 3 4" xfId="608" xr:uid="{33CBE33E-7252-4B3D-898C-3A4D125BDCA6}"/>
    <cellStyle name="normální 2 4 2 3 5" xfId="692" xr:uid="{BDBCB6E1-E59B-4F9D-82E4-928ED2ED81FF}"/>
    <cellStyle name="normální 2 4 2 4" xfId="455" xr:uid="{8210E6A5-3C15-4AB6-ADE9-776653840362}"/>
    <cellStyle name="normální 2 4 2 4 2" xfId="560" xr:uid="{1E0BB9EC-2437-4A60-920D-BA64FD86FB16}"/>
    <cellStyle name="normální 2 4 2 4 3" xfId="644" xr:uid="{0E42A951-AD5F-4442-B6D7-F81F4F480919}"/>
    <cellStyle name="normální 2 4 2 4 4" xfId="728" xr:uid="{F4A02446-F74F-46E7-B0BB-417A5C1343E4}"/>
    <cellStyle name="normální 2 4 2 5" xfId="548" xr:uid="{F350A26E-9A8C-4E50-A4B8-462B9943E66D}"/>
    <cellStyle name="normální 2 4 2 5 2" xfId="632" xr:uid="{BB792243-1E07-452B-9ADC-D1C7EBCF390E}"/>
    <cellStyle name="normální 2 4 2 5 3" xfId="716" xr:uid="{54646A4B-E612-4EED-BD01-57EA0DC1C98F}"/>
    <cellStyle name="normální 2 4 2 6" xfId="512" xr:uid="{A439DC8D-9E42-421E-A430-162F1CFEBFBC}"/>
    <cellStyle name="normální 2 4 2 7" xfId="596" xr:uid="{24C78951-8671-4933-AD06-0171523139DE}"/>
    <cellStyle name="normální 2 4 2 8" xfId="680" xr:uid="{17E4DBE5-86BE-4B66-B38F-5C3EF96BCC65}"/>
    <cellStyle name="normální 2 4 3" xfId="488" xr:uid="{696EA0E6-A176-428C-98BF-51BEC369D58B}"/>
    <cellStyle name="normální 2 4 3 2" xfId="580" xr:uid="{4134696A-DA6D-4A61-B1F4-321A7E96FAB5}"/>
    <cellStyle name="normální 2 4 3 2 2" xfId="664" xr:uid="{48DC4C44-C3F6-49B1-ACAD-A2233A34EC28}"/>
    <cellStyle name="normální 2 4 3 2 3" xfId="748" xr:uid="{1C732750-2208-4A4E-A675-18D476B99A65}"/>
    <cellStyle name="normální 2 4 3 3" xfId="532" xr:uid="{3A0387E6-637E-46C5-AE98-3442AA19E46B}"/>
    <cellStyle name="normální 2 4 3 4" xfId="616" xr:uid="{F4A15267-11F2-45F7-A739-9D64E4942261}"/>
    <cellStyle name="normální 2 4 3 5" xfId="700" xr:uid="{C1B669FB-BDCF-46EE-AD9F-BD6282A94F9D}"/>
    <cellStyle name="normální 2 4 4" xfId="468" xr:uid="{790E4582-9BB3-485F-A9B1-71E39F5889E0}"/>
    <cellStyle name="normální 2 4 4 2" xfId="568" xr:uid="{C25F7A32-9BE8-4DE5-87C5-7858D052D1F7}"/>
    <cellStyle name="normální 2 4 4 2 2" xfId="652" xr:uid="{09F58819-89D9-42D9-9838-A267542FCFB9}"/>
    <cellStyle name="normální 2 4 4 2 3" xfId="736" xr:uid="{ECDB07ED-9446-48A4-9E07-56BE4F38A604}"/>
    <cellStyle name="normální 2 4 4 3" xfId="520" xr:uid="{17035F9D-AB0C-4ABE-9CBA-1ECFED36ABA3}"/>
    <cellStyle name="normální 2 4 4 4" xfId="604" xr:uid="{DE8DEE2C-8276-4B32-892C-BAA36B32BD10}"/>
    <cellStyle name="normální 2 4 4 5" xfId="688" xr:uid="{65237E5F-334D-423F-B47D-0B80BD1404AA}"/>
    <cellStyle name="normální 2 4 5" xfId="447" xr:uid="{95CA7163-361C-41AD-84A9-C7A12F4A655A}"/>
    <cellStyle name="normální 2 4 5 2" xfId="556" xr:uid="{AAEE4A0F-6B8F-4AF5-A0F0-B494D889712F}"/>
    <cellStyle name="normální 2 4 5 3" xfId="640" xr:uid="{65B6EC6C-B62A-4F54-A75E-E44E16AA55D7}"/>
    <cellStyle name="normální 2 4 5 4" xfId="724" xr:uid="{08112487-BD88-4823-8D02-4FAF42461B77}"/>
    <cellStyle name="normální 2 4 6" xfId="544" xr:uid="{7145BB86-B630-4D63-B45D-BDCE5FA8E25E}"/>
    <cellStyle name="normální 2 4 6 2" xfId="628" xr:uid="{E8A1AB7F-2994-4AC4-9722-F9D2A36CB5F8}"/>
    <cellStyle name="normální 2 4 6 3" xfId="712" xr:uid="{05337621-B1CF-4A3E-AD71-C300B7F0184F}"/>
    <cellStyle name="normální 2 4 7" xfId="508" xr:uid="{E498CF06-AA31-45C3-A8DC-CC6731A639E4}"/>
    <cellStyle name="normální 2 4 8" xfId="592" xr:uid="{C1E00445-70FC-4220-AB03-827A74684F40}"/>
    <cellStyle name="normální 2 4 9" xfId="676" xr:uid="{813A0E50-545E-4838-A03A-675B2F87F01C}"/>
    <cellStyle name="normální 2 5" xfId="141" xr:uid="{4F80323B-B9F8-4F0A-B02C-FAADC1969DF9}"/>
    <cellStyle name="normální 2 5 2" xfId="498" xr:uid="{E6ED2092-C6BB-433F-97D2-FC6964D4C9D0}"/>
    <cellStyle name="normální 2 5 2 2" xfId="585" xr:uid="{86A769B2-4825-4007-B05C-57B387F0718B}"/>
    <cellStyle name="normální 2 5 2 2 2" xfId="669" xr:uid="{3E84ACD6-B8AA-43B3-9E5C-C4FB98E3376F}"/>
    <cellStyle name="normální 2 5 2 2 3" xfId="753" xr:uid="{27566D8C-86D5-4220-9D4F-9ECEC8BC86B1}"/>
    <cellStyle name="normální 2 5 2 3" xfId="537" xr:uid="{2847CC8B-0D4C-4F3F-B709-4C8BFF8B8084}"/>
    <cellStyle name="normální 2 5 2 4" xfId="621" xr:uid="{3E846548-9A56-4C1A-A665-8DE6CC91F168}"/>
    <cellStyle name="normální 2 5 2 5" xfId="705" xr:uid="{6FDE47CD-AAD5-4BB3-B05B-FDB20928F435}"/>
    <cellStyle name="normální 2 5 3" xfId="478" xr:uid="{9F9B21C5-B1C4-4C0F-905D-1DD3BCA08248}"/>
    <cellStyle name="normální 2 5 3 2" xfId="573" xr:uid="{FA60A0AF-D836-4378-903C-D77D0C9E6105}"/>
    <cellStyle name="normální 2 5 3 2 2" xfId="657" xr:uid="{660CF6B3-DDFB-4894-A445-0F0882912560}"/>
    <cellStyle name="normální 2 5 3 2 3" xfId="741" xr:uid="{025EEAD6-D467-4D61-AD22-0B2885F8D440}"/>
    <cellStyle name="normální 2 5 3 3" xfId="525" xr:uid="{74A3D2E1-FCC3-44F7-9002-1D73EADBF691}"/>
    <cellStyle name="normální 2 5 3 4" xfId="609" xr:uid="{2E751BF2-2CAC-474C-97BC-9F49C007DA4C}"/>
    <cellStyle name="normální 2 5 3 5" xfId="693" xr:uid="{EB218FBA-A8A7-4F24-9F6C-69E69D28B5F3}"/>
    <cellStyle name="normální 2 5 4" xfId="457" xr:uid="{9C4A2C5F-FA42-4ABC-B59F-AD60E336EB4C}"/>
    <cellStyle name="normální 2 5 4 2" xfId="561" xr:uid="{FDF181D1-DF85-4732-9102-8FAA9A028407}"/>
    <cellStyle name="normální 2 5 4 3" xfId="645" xr:uid="{2BD0248A-7EF9-4D47-9D14-83EB21194BC2}"/>
    <cellStyle name="normální 2 5 4 4" xfId="729" xr:uid="{719270A2-AE41-4990-8E71-2C411B0DABD1}"/>
    <cellStyle name="normální 2 5 5" xfId="549" xr:uid="{527BDE03-1140-4ADC-8312-E8CA30A1C7F1}"/>
    <cellStyle name="normální 2 5 5 2" xfId="633" xr:uid="{C80A7933-4558-41CF-8023-D80A27210988}"/>
    <cellStyle name="normální 2 5 5 3" xfId="717" xr:uid="{4BB933F8-2961-43D9-8D2C-066404BAB685}"/>
    <cellStyle name="normální 2 5 6" xfId="513" xr:uid="{7673830B-C9DB-4100-9204-4D415F43D99D}"/>
    <cellStyle name="normální 2 5 7" xfId="597" xr:uid="{50B84C45-CBAD-4ABD-BC08-B6F2939142D1}"/>
    <cellStyle name="normální 2 5 8" xfId="681" xr:uid="{5BC8F62B-9C56-4109-AD51-A55D3DD73E98}"/>
    <cellStyle name="normální 2 6" xfId="150" xr:uid="{6FCB6B10-F983-45EE-ADA4-9A83D86C5D26}"/>
    <cellStyle name="normální 2 6 2" xfId="500" xr:uid="{F014C0F6-8A23-41E2-8D9E-027EE3344835}"/>
    <cellStyle name="normální 2 6 2 2" xfId="586" xr:uid="{C0D61A9C-C0C9-4E59-8208-25E1F5ADA6C3}"/>
    <cellStyle name="normální 2 6 2 2 2" xfId="670" xr:uid="{664F770C-6FF5-4598-9E66-3FD6FFBEFE58}"/>
    <cellStyle name="normální 2 6 2 2 3" xfId="754" xr:uid="{080F5019-E302-448A-A5E2-99602EAF4105}"/>
    <cellStyle name="normální 2 6 2 3" xfId="538" xr:uid="{2B16ACEC-E55B-4E6C-81C1-7F243B5CE5B1}"/>
    <cellStyle name="normální 2 6 2 4" xfId="622" xr:uid="{CA5F4D28-953C-4064-9653-40C97B6DA5FC}"/>
    <cellStyle name="normální 2 6 2 5" xfId="706" xr:uid="{0A1F6A8D-18B1-4B92-86A6-20767B1EE222}"/>
    <cellStyle name="normální 2 6 3" xfId="480" xr:uid="{249F675E-4CC9-45BF-A4F9-E2E10EE8F502}"/>
    <cellStyle name="normální 2 6 3 2" xfId="574" xr:uid="{E763FBFC-4EB7-4D00-BA60-0F69AEF55018}"/>
    <cellStyle name="normální 2 6 3 2 2" xfId="658" xr:uid="{9AE8F914-8298-488E-AEE0-117DEC17197E}"/>
    <cellStyle name="normální 2 6 3 2 3" xfId="742" xr:uid="{F4E2A216-5B70-4606-AB2E-93F320B615B4}"/>
    <cellStyle name="normální 2 6 3 3" xfId="526" xr:uid="{7ECF9921-1103-40C9-839A-0414A0CC74D9}"/>
    <cellStyle name="normální 2 6 3 4" xfId="610" xr:uid="{9951B031-F21C-46B8-BFD1-BF7E089C5C23}"/>
    <cellStyle name="normální 2 6 3 5" xfId="694" xr:uid="{F4D0E394-3540-4B7D-BC72-4D0DD3451851}"/>
    <cellStyle name="normální 2 6 4" xfId="459" xr:uid="{919F0385-BBB5-475E-A3BD-B709510ED994}"/>
    <cellStyle name="normální 2 6 4 2" xfId="562" xr:uid="{6BEFD777-3A14-4D3C-88A6-48CED2F63C2D}"/>
    <cellStyle name="normální 2 6 4 3" xfId="646" xr:uid="{472A6733-390E-46ED-BC1D-EAAEF437AD94}"/>
    <cellStyle name="normální 2 6 4 4" xfId="730" xr:uid="{BB36CB4E-9C55-42E7-B798-BAF0EBB960F1}"/>
    <cellStyle name="normální 2 6 5" xfId="550" xr:uid="{D4502B69-6340-4F9E-BC10-A681A0EEF9B5}"/>
    <cellStyle name="normální 2 6 5 2" xfId="634" xr:uid="{961C61F1-F109-4666-89DE-ACD4FADBB9E2}"/>
    <cellStyle name="normální 2 6 5 3" xfId="718" xr:uid="{FB4DEB6D-1048-40B9-86F1-E3217D37535F}"/>
    <cellStyle name="normální 2 6 6" xfId="514" xr:uid="{DAC8EAE1-F597-4BE7-8187-F28DF0D738B0}"/>
    <cellStyle name="normální 2 6 7" xfId="598" xr:uid="{95F552FD-1478-4438-8A8F-61C384910E1B}"/>
    <cellStyle name="normální 2 6 8" xfId="682" xr:uid="{4EA578C8-74BA-4AA5-9B31-AC5C00590D26}"/>
    <cellStyle name="normální 2 7" xfId="104" xr:uid="{8E1EABEE-0F09-428A-95CD-A74C5EEB0D61}"/>
    <cellStyle name="normální 2 7 2" xfId="489" xr:uid="{49D6AC9F-3E4C-48AC-A90D-4777270A7BCE}"/>
    <cellStyle name="normální 2 7 2 2" xfId="581" xr:uid="{F22B03AB-372D-4BF8-B980-31EFAC655CD5}"/>
    <cellStyle name="normální 2 7 2 2 2" xfId="665" xr:uid="{5D177027-45AC-446B-A0CA-5CF4A9302EA3}"/>
    <cellStyle name="normální 2 7 2 2 3" xfId="749" xr:uid="{E03EE4C0-3306-4865-B172-3A78D09B3EC1}"/>
    <cellStyle name="normální 2 7 2 3" xfId="533" xr:uid="{13F72F9E-FBAE-4518-A81C-7BD224B7FEA9}"/>
    <cellStyle name="normální 2 7 2 4" xfId="617" xr:uid="{953F6E8B-9718-4FFE-9D59-80103B2C5243}"/>
    <cellStyle name="normální 2 7 2 5" xfId="701" xr:uid="{5F91E7C4-5AC2-4442-A212-BE10F620E661}"/>
    <cellStyle name="normální 2 7 3" xfId="469" xr:uid="{593FC92C-3FAC-4658-BDD9-F14E0570D9BF}"/>
    <cellStyle name="normální 2 7 3 2" xfId="569" xr:uid="{39587D13-3EB4-41C3-97FE-268552496D21}"/>
    <cellStyle name="normální 2 7 3 2 2" xfId="653" xr:uid="{5FCB9DE7-8317-4F3B-8F8A-BE3498D1F77B}"/>
    <cellStyle name="normální 2 7 3 2 3" xfId="737" xr:uid="{06B68321-2AF3-45D8-B763-B3DBA03C8A3D}"/>
    <cellStyle name="normální 2 7 3 3" xfId="521" xr:uid="{DBFFD870-A85A-402C-8EE3-1E177AF3EE5A}"/>
    <cellStyle name="normální 2 7 3 4" xfId="605" xr:uid="{72BEF336-3EC0-4132-B1D7-BE2DB8903B69}"/>
    <cellStyle name="normální 2 7 3 5" xfId="689" xr:uid="{68CC7784-4CB5-4EC7-BE62-C0E3230A413F}"/>
    <cellStyle name="normální 2 7 4" xfId="448" xr:uid="{DF340AEE-DDF9-4214-B6ED-E698751F41F4}"/>
    <cellStyle name="normální 2 7 4 2" xfId="557" xr:uid="{83EC4DEF-1BAC-4174-A932-99CD857664DE}"/>
    <cellStyle name="normální 2 7 4 3" xfId="641" xr:uid="{10C9F9CD-68A4-4B45-A58E-3B9FF144D94F}"/>
    <cellStyle name="normální 2 7 4 4" xfId="725" xr:uid="{B2B57DC8-6FD9-4663-9CF1-50341D3CE8EB}"/>
    <cellStyle name="normální 2 7 5" xfId="545" xr:uid="{AD846167-6872-4D64-9206-A10844BD987C}"/>
    <cellStyle name="normální 2 7 5 2" xfId="629" xr:uid="{83746FB7-CADF-4654-B876-1E991A67627D}"/>
    <cellStyle name="normální 2 7 5 3" xfId="713" xr:uid="{51F168D1-6BAA-4CE6-A930-A6B4C450CD10}"/>
    <cellStyle name="normální 2 7 6" xfId="509" xr:uid="{5B5BE3C2-5F91-45DF-B41D-6E73A7AD9C8E}"/>
    <cellStyle name="normální 2 7 7" xfId="593" xr:uid="{46D286CA-7A25-4715-B4F8-47A3C9702575}"/>
    <cellStyle name="normální 2 7 8" xfId="677" xr:uid="{77AFB3CA-B92A-4ABC-AAB9-EB9C2FE75215}"/>
    <cellStyle name="normální 2 8" xfId="482" xr:uid="{3FC9E54F-10C6-44CF-B473-25543B84A880}"/>
    <cellStyle name="normální 2 8 2" xfId="575" xr:uid="{B7462E59-CA56-4A27-8324-45DC08375FB5}"/>
    <cellStyle name="normální 2 8 2 2" xfId="659" xr:uid="{9C6061B6-202A-4928-B94E-1BD2F8315D64}"/>
    <cellStyle name="normální 2 8 2 3" xfId="743" xr:uid="{BC7BCFBC-4D5C-4122-B007-F016F877D77B}"/>
    <cellStyle name="normální 2 8 3" xfId="527" xr:uid="{6172FB43-2EBC-448B-9862-338B1272C7EF}"/>
    <cellStyle name="normální 2 8 4" xfId="611" xr:uid="{0BFF02A3-919D-4DF8-A796-019DB0FA61E5}"/>
    <cellStyle name="normální 2 8 5" xfId="695" xr:uid="{70CC1436-4992-41C1-AC59-33EB650E0AA7}"/>
    <cellStyle name="normální 2 9" xfId="462" xr:uid="{973D408F-45ED-48E7-96B0-7E9392462B6E}"/>
    <cellStyle name="normální 2 9 2" xfId="563" xr:uid="{A8D18773-FA69-41D6-8584-BC3C610E90D1}"/>
    <cellStyle name="normální 2 9 2 2" xfId="647" xr:uid="{6D329F73-7C41-452B-A41D-CB6BC3F1D108}"/>
    <cellStyle name="normální 2 9 2 3" xfId="731" xr:uid="{5F6AF642-9792-4E73-9F80-1A3A08E9B825}"/>
    <cellStyle name="normální 2 9 3" xfId="515" xr:uid="{3834A458-5186-4AAA-A579-AF04199C1C93}"/>
    <cellStyle name="normální 2 9 4" xfId="599" xr:uid="{5BB4B855-A657-41D7-A83C-4BDF605705CC}"/>
    <cellStyle name="normální 2 9 5" xfId="683" xr:uid="{A019A3AD-5AB8-4FB2-8350-34F438E36E45}"/>
    <cellStyle name="normální 3" xfId="70" xr:uid="{F5712B9D-F357-470B-A1A5-09200AEBD390}"/>
    <cellStyle name="Normální 4" xfId="86" xr:uid="{E0A09C46-A6E3-4D7E-913F-2523F659C0C0}"/>
    <cellStyle name="Normální 5" xfId="95" xr:uid="{762E7735-4456-43AF-98CA-726EEF2A9A28}"/>
    <cellStyle name="Normální 6" xfId="96" xr:uid="{D82409A6-439A-44B2-B202-4D25ED70F757}"/>
    <cellStyle name="Normální 7" xfId="97" xr:uid="{D0675276-AD6E-4D69-82AD-88AA74C59AD9}"/>
    <cellStyle name="Normální 8" xfId="98" xr:uid="{FE5810F3-C2EF-4654-A975-50D1F527AA87}"/>
    <cellStyle name="Normální 9" xfId="99" xr:uid="{99F9B6CB-1FAF-4A73-875C-A616105E5C39}"/>
    <cellStyle name="percentá 2" xfId="32" xr:uid="{35B33491-659F-4649-B0F4-C51EAF26A153}"/>
    <cellStyle name="percentá 2 2" xfId="59" xr:uid="{3A61BF56-FB01-4969-A759-557A6B6D1680}"/>
    <cellStyle name="percentá 2 2 2" xfId="113" xr:uid="{66FA1A31-4B78-42C8-A4AB-0568D7C35A06}"/>
    <cellStyle name="percentá 2 2 2 2" xfId="123" xr:uid="{03D3ED84-8599-46C3-BCED-9955CBEE28ED}"/>
    <cellStyle name="percentá 2 2 2 3" xfId="129" xr:uid="{B1D61B7D-BC4E-43C3-8815-F3C5CD7C21CE}"/>
    <cellStyle name="percentá 2 2 2 4" xfId="122" xr:uid="{BF923C48-D1EE-4E67-9E6D-AABB108CDD23}"/>
    <cellStyle name="percentá 2 2 2 5" xfId="140" xr:uid="{ACCA889D-B4ED-48FA-8012-781A076ADD5C}"/>
    <cellStyle name="percentá 2 2 2 6" xfId="149" xr:uid="{136B2C74-D48D-4B94-A0F8-E9276E945000}"/>
    <cellStyle name="percentá 2 2 2 7" xfId="491" xr:uid="{04A47861-2EB7-48CC-B096-6DD3BBA2EBD0}"/>
    <cellStyle name="percentá 2 2 2 8" xfId="471" xr:uid="{F3FC622B-B682-4C07-9B04-8E473BCAD001}"/>
    <cellStyle name="percentá 2 2 2 9" xfId="450" xr:uid="{54BAE45D-2DAA-4268-87EB-172A6EB5F2D0}"/>
    <cellStyle name="percentá 2 2 3" xfId="124" xr:uid="{F6091567-96C6-4CA7-BDB9-E7DD80E50556}"/>
    <cellStyle name="percentá 2 2 3 2" xfId="493" xr:uid="{AE044AAC-2801-47DC-9CD7-2C0A600B82E8}"/>
    <cellStyle name="percentá 2 2 3 3" xfId="473" xr:uid="{9A294BFB-2085-4F8C-AF62-FC1612FFF016}"/>
    <cellStyle name="percentá 2 2 3 4" xfId="452" xr:uid="{2EFABC07-BEDE-4C53-BF4C-73DA64A7EC68}"/>
    <cellStyle name="percentá 2 2 4" xfId="119" xr:uid="{A7928E9B-2D6C-494A-8CF6-7C5F7D4F1F9A}"/>
    <cellStyle name="percentá 2 2 4 2" xfId="492" xr:uid="{CFEE2FCF-EC91-40A2-BCF2-798BFAF74569}"/>
    <cellStyle name="percentá 2 2 4 3" xfId="472" xr:uid="{DFB7F4CA-9E01-4A64-8297-1B2A254529B7}"/>
    <cellStyle name="percentá 2 2 4 4" xfId="451" xr:uid="{69826625-7190-4F0A-A6FC-D65127199760}"/>
    <cellStyle name="percentá 2 2 5" xfId="134" xr:uid="{DF49C273-D83C-43FA-B494-EB2E72C97A65}"/>
    <cellStyle name="percentá 2 2 5 2" xfId="497" xr:uid="{878D1821-CB65-4CD8-AADA-4EC6FA2B8C8B}"/>
    <cellStyle name="percentá 2 2 5 3" xfId="477" xr:uid="{F18F14B1-93A8-4F67-AFF7-A91294E8772B}"/>
    <cellStyle name="percentá 2 2 5 4" xfId="456" xr:uid="{246937AC-7E2C-4E2B-A537-7CC79B41B938}"/>
    <cellStyle name="percentá 2 2 6" xfId="143" xr:uid="{73C67B99-3FF9-4DFB-9D6E-E71F8834F1A0}"/>
    <cellStyle name="percentá 2 2 6 2" xfId="499" xr:uid="{28971C49-C057-4DEE-B4B0-29B87D48993C}"/>
    <cellStyle name="percentá 2 2 6 3" xfId="479" xr:uid="{974654C1-6AE9-47E7-9564-42F4C84046AF}"/>
    <cellStyle name="percentá 2 2 6 4" xfId="458" xr:uid="{14DAB077-30C8-4FBB-A921-4F761F9A5BFA}"/>
    <cellStyle name="percentá 2 3" xfId="77" xr:uid="{ED5CE4AE-FACE-4426-A615-72D29AEC58F8}"/>
    <cellStyle name="percentá 3" xfId="64" xr:uid="{1094AC33-A50D-43C8-9187-C1B0E6E64262}"/>
    <cellStyle name="percentá 4" xfId="38" xr:uid="{EEEDD591-A517-422B-BEA1-E2F09E5EAF90}"/>
    <cellStyle name="Popis" xfId="36" xr:uid="{AA1DB314-5343-403A-9C78-861FFDB5A983}"/>
    <cellStyle name="Popis 2" xfId="49" xr:uid="{62FEEE86-332A-412E-9A68-FAE4BD8E8651}"/>
    <cellStyle name="Poznámka 2" xfId="42" xr:uid="{C0C25A19-94C4-48FF-8FBC-46D4DD34D58E}"/>
    <cellStyle name="Poznámka 2 2" xfId="53" xr:uid="{6032C4D6-F3FC-4BBA-9B53-75A54F749E27}"/>
    <cellStyle name="Poznámka 3" xfId="176" xr:uid="{7E3F2210-DEE7-4B07-867E-04679B10A92B}"/>
    <cellStyle name="Poznámka 4" xfId="217" xr:uid="{0B49BEEE-BCE8-40BE-BF3A-643E7AB3B93D}"/>
    <cellStyle name="Poznámka 5" xfId="258" xr:uid="{DDE79355-471F-4F8A-B04F-F8D4363583BC}"/>
    <cellStyle name="Poznámka 6" xfId="299" xr:uid="{CE471445-9316-488C-8404-F1175BB4EBEC}"/>
    <cellStyle name="Poznámka 7" xfId="340" xr:uid="{2971017C-5D26-493B-96A6-65B9C1D98A7C}"/>
    <cellStyle name="Poznámka 8" xfId="381" xr:uid="{8DA28ABD-7B75-4480-B71A-409D75AAFC3F}"/>
    <cellStyle name="Poznámka 9" xfId="422" xr:uid="{5017FFF3-6F40-4F10-9DE0-E58988A954A6}"/>
    <cellStyle name="Prepojená bunka 2" xfId="177" xr:uid="{EE764242-0DC5-4ECB-98A4-FE77C4563222}"/>
    <cellStyle name="Prepojená bunka 3" xfId="218" xr:uid="{6664336C-434A-4D01-81FC-D134E3FC1A06}"/>
    <cellStyle name="Prepojená bunka 4" xfId="259" xr:uid="{1FAFC210-DFDB-4F04-ABE5-60FFF68C8CDD}"/>
    <cellStyle name="Prepojená bunka 5" xfId="300" xr:uid="{06BB31C9-1798-4679-B67F-55312EDF9107}"/>
    <cellStyle name="Prepojená bunka 6" xfId="341" xr:uid="{FC47C23A-4BA5-4208-99D2-5CA98ECED20B}"/>
    <cellStyle name="Prepojená bunka 7" xfId="382" xr:uid="{69145E1D-AFBC-4022-B0CA-A2BCAC4E88A9}"/>
    <cellStyle name="Prepojená bunka 8" xfId="423" xr:uid="{9439B190-C646-4BCE-A91F-EC02AD001180}"/>
    <cellStyle name="procent 2" xfId="71" xr:uid="{E4A2DE91-97F7-4D5C-A48B-7A8E29D5065D}"/>
    <cellStyle name="Procenta 2" xfId="81" xr:uid="{5D322F39-44BF-4184-BD7E-77B217391E52}"/>
    <cellStyle name="Spolu 2" xfId="178" xr:uid="{922CE6D3-1A2A-4721-9576-BE376F571966}"/>
    <cellStyle name="Spolu 3" xfId="219" xr:uid="{115DF5C2-6042-4427-8F88-A15C5F823E41}"/>
    <cellStyle name="Spolu 4" xfId="260" xr:uid="{08F95BDE-535E-4871-95E1-040C43BA9AB2}"/>
    <cellStyle name="Spolu 5" xfId="301" xr:uid="{264CDF4B-EA98-4BDB-8EAD-7180B338FDFD}"/>
    <cellStyle name="Spolu 6" xfId="342" xr:uid="{0A751850-0850-4762-BD43-6DE8BB8160CB}"/>
    <cellStyle name="Spolu 7" xfId="383" xr:uid="{92758F93-71CF-4D2F-95D1-F57A644E5BAD}"/>
    <cellStyle name="Spolu 8" xfId="424" xr:uid="{2E180A6C-62BC-4F73-B2B1-5FF847F21971}"/>
    <cellStyle name="Standard_PL-2005-CEE-BAU+HVP status 23.12.2004" xfId="33" xr:uid="{7C20AB73-2B9A-4510-BAFA-D28F43E09619}"/>
    <cellStyle name="Štýl 1" xfId="11" xr:uid="{CA45C880-5E14-425F-8C70-8B55D54B8574}"/>
    <cellStyle name="Text upozornenia 2" xfId="179" xr:uid="{9F24B7DA-34B8-4CF5-9E76-5C74B0147853}"/>
    <cellStyle name="Text upozornenia 3" xfId="220" xr:uid="{25213D57-DF14-436E-ADE8-A527A4C29D3D}"/>
    <cellStyle name="Text upozornenia 4" xfId="261" xr:uid="{945F8BE7-4324-4CB2-8101-7AEDC9C94F5B}"/>
    <cellStyle name="Text upozornenia 5" xfId="302" xr:uid="{36030DFF-1D87-4BE9-AECB-4D3F108ED454}"/>
    <cellStyle name="Text upozornenia 6" xfId="343" xr:uid="{E00439B9-2BBD-4C36-9846-49C7DDEF1660}"/>
    <cellStyle name="Text upozornenia 7" xfId="384" xr:uid="{A032F339-6BD4-46CE-ADD7-B9098415A1B9}"/>
    <cellStyle name="Text upozornenia 8" xfId="425" xr:uid="{6C074C74-8486-489F-A7A5-4B0AB85B36E9}"/>
    <cellStyle name="Titul 2" xfId="180" xr:uid="{397748EA-F7D1-425E-939E-9ABA54D4E706}"/>
    <cellStyle name="Titul 3" xfId="221" xr:uid="{8375BB74-46F0-47F2-B3B2-5B4DEAB20DB0}"/>
    <cellStyle name="Titul 4" xfId="262" xr:uid="{22D78F4C-1DC8-4E57-A936-37B2338B5CED}"/>
    <cellStyle name="Titul 5" xfId="303" xr:uid="{A271B1B0-DE07-44DB-9624-2D305064141D}"/>
    <cellStyle name="Titul 6" xfId="344" xr:uid="{16A2D9F9-AB71-4257-81DC-F228ACE78E73}"/>
    <cellStyle name="Titul 7" xfId="385" xr:uid="{E934C757-72B3-4945-8E2F-FE263B51870A}"/>
    <cellStyle name="Titul 8" xfId="426" xr:uid="{CA65A593-F85C-452A-A930-2F8260C3492F}"/>
    <cellStyle name="TYP" xfId="37" xr:uid="{FB3DBF29-0F59-48B5-BEED-67F66B46F1A3}"/>
    <cellStyle name="TYP 2" xfId="50" xr:uid="{630C6BF7-09A0-416C-B8BC-A463CD9D18F8}"/>
    <cellStyle name="TYP 2 2" xfId="80" xr:uid="{6D4983CB-4DE4-4D1A-A551-638A21AF1402}"/>
    <cellStyle name="TYP 2 3" xfId="120" xr:uid="{A931AA2E-8832-4F33-A633-10A12508D647}"/>
    <cellStyle name="TYP 2 4" xfId="127" xr:uid="{A7912F55-8FAE-487F-91D0-E0FCAF7C4E63}"/>
    <cellStyle name="TYP 2 5" xfId="111" xr:uid="{B3191453-E5A3-459E-A34C-5DEC6468B07F}"/>
    <cellStyle name="TYP 2 6" xfId="138" xr:uid="{FFC4B0E5-1B5F-4295-8EFD-E6A312D13E8A}"/>
    <cellStyle name="TYP 2 7" xfId="147" xr:uid="{A5752F1E-6616-45BE-A184-64A8FC5BB9FF}"/>
    <cellStyle name="TYP 3" xfId="78" xr:uid="{EACFB8CC-A30E-440F-8F92-FD529B02FC0C}"/>
    <cellStyle name="TYP 4" xfId="115" xr:uid="{5DF90349-7639-458D-8FFA-E6AFDC86217A}"/>
    <cellStyle name="TYP 5" xfId="110" xr:uid="{FC92883E-0758-42FD-A047-3A8090FDFEF0}"/>
    <cellStyle name="TYP 6" xfId="112" xr:uid="{A631A9DB-4105-4473-960E-92CE884F12CD}"/>
    <cellStyle name="TYP 7" xfId="135" xr:uid="{1DF96AFC-DB61-4600-A2C2-53AABECA011D}"/>
    <cellStyle name="TYP 8" xfId="144" xr:uid="{A8D9876B-6A64-48D1-A280-B4E02ADB8CF6}"/>
    <cellStyle name="Vstup 2" xfId="181" xr:uid="{10ABC26C-3C64-492F-9CE2-5512DE8A33E0}"/>
    <cellStyle name="Vstup 3" xfId="222" xr:uid="{EBD18961-958A-486E-B468-41216F940DE6}"/>
    <cellStyle name="Vstup 4" xfId="263" xr:uid="{60C2DBC9-5E8F-4A07-A6DD-A778EBD33A6F}"/>
    <cellStyle name="Vstup 5" xfId="304" xr:uid="{0FB918A4-75BA-4071-AC37-A9F35866FC7B}"/>
    <cellStyle name="Vstup 6" xfId="345" xr:uid="{CB010AE3-8218-4355-B614-0F71DADA64EE}"/>
    <cellStyle name="Vstup 7" xfId="386" xr:uid="{6B809F46-728E-4D86-A493-8694D0AC036E}"/>
    <cellStyle name="Vstup 8" xfId="427" xr:uid="{854B04B3-66F5-4A33-B76A-84FDE609E4DC}"/>
    <cellStyle name="Výpočet 2" xfId="182" xr:uid="{26EF6A94-0ABB-48D4-8531-C7383466EE35}"/>
    <cellStyle name="Výpočet 3" xfId="223" xr:uid="{4318FB93-36CC-402C-BF81-6DBEDF000EA6}"/>
    <cellStyle name="Výpočet 4" xfId="264" xr:uid="{8086C3C1-9735-4A15-B8D4-2EEA029AD816}"/>
    <cellStyle name="Výpočet 5" xfId="305" xr:uid="{EB92E552-05D8-4096-9CE5-85D4CC2451C5}"/>
    <cellStyle name="Výpočet 6" xfId="346" xr:uid="{9F4F222E-52E7-4EF6-815B-B15F7058EA01}"/>
    <cellStyle name="Výpočet 7" xfId="387" xr:uid="{C13C02D3-EDE4-416A-9C55-51D1383D4233}"/>
    <cellStyle name="Výpočet 8" xfId="428" xr:uid="{A27D703C-2393-47F6-9A53-1E7ECEB8A052}"/>
    <cellStyle name="Výstup 2" xfId="183" xr:uid="{B0D7888A-D7D3-43B9-9662-BF36E549F87A}"/>
    <cellStyle name="Výstup 3" xfId="224" xr:uid="{89BBB35E-F838-440A-A59E-2EB321C8977C}"/>
    <cellStyle name="Výstup 4" xfId="265" xr:uid="{33F6069E-3F32-41EB-8473-9E7DFF61046E}"/>
    <cellStyle name="Výstup 5" xfId="306" xr:uid="{E5429A2C-7F9C-45B1-B051-FD0ABDB4D123}"/>
    <cellStyle name="Výstup 6" xfId="347" xr:uid="{3FECD0C1-2F40-48CF-B4E3-A6D6C3EC0C2E}"/>
    <cellStyle name="Výstup 7" xfId="388" xr:uid="{593AC644-4662-4583-BCFF-B47720900AAE}"/>
    <cellStyle name="Výstup 8" xfId="429" xr:uid="{05B6B648-2C1E-4E8D-8143-C1FE59F8A41D}"/>
    <cellStyle name="Vysvetľujúci text 2" xfId="184" xr:uid="{1F1D57E4-72B9-4AB0-A762-4E14DBBB8FD3}"/>
    <cellStyle name="Vysvetľujúci text 3" xfId="225" xr:uid="{709E5FBD-9AFD-4ED6-BFD4-823668801F2F}"/>
    <cellStyle name="Vysvetľujúci text 4" xfId="266" xr:uid="{CFC73860-5713-40FF-8C2E-7664D516E44B}"/>
    <cellStyle name="Vysvetľujúci text 5" xfId="307" xr:uid="{C72B21C7-D3F2-43F7-8E16-0F7BA9DDE101}"/>
    <cellStyle name="Vysvetľujúci text 6" xfId="348" xr:uid="{D7FB8022-2770-4C63-8D5F-F1F4A88E74C5}"/>
    <cellStyle name="Vysvetľujúci text 7" xfId="389" xr:uid="{FE206FB6-BEE7-42EC-BE59-CA30609ED00C}"/>
    <cellStyle name="Vysvetľujúci text 8" xfId="430" xr:uid="{8777B4FE-A64A-48F8-B49B-D701E676F14B}"/>
    <cellStyle name="Zelena" xfId="43" xr:uid="{235615B1-870F-4B34-AE44-21DDDBA4D454}"/>
    <cellStyle name="Zelena 2" xfId="79" xr:uid="{DCFCF4AE-6297-44ED-AC09-119F001C2EC9}"/>
    <cellStyle name="Zelena 3" xfId="117" xr:uid="{39C7D30F-4291-4FAA-9D27-581D3B089826}"/>
    <cellStyle name="Zelena 4" xfId="116" xr:uid="{330460BF-25EA-4E07-9CDB-C288F1B726A0}"/>
    <cellStyle name="Zelena 5" xfId="106" xr:uid="{CEFA849B-2997-436F-8E97-0775B8FFCAAC}"/>
    <cellStyle name="Zelena 6" xfId="136" xr:uid="{ACC95018-046C-4DE5-BCE5-245B28EBC965}"/>
    <cellStyle name="Zelena 7" xfId="145" xr:uid="{2ABBA58F-62A6-4742-B014-D20B6ADA367E}"/>
    <cellStyle name="Zlá 2" xfId="185" xr:uid="{79E06950-A90E-4223-B038-376BF428D7C9}"/>
    <cellStyle name="Zlá 3" xfId="226" xr:uid="{6E212C2C-8974-4827-AB75-C80D8B7CCF89}"/>
    <cellStyle name="Zlá 4" xfId="267" xr:uid="{5A8AA41C-D9FD-4D1B-9DD3-1643B6CB60C7}"/>
    <cellStyle name="Zlá 5" xfId="308" xr:uid="{8D36FAB2-0880-4CE8-8E51-80F89F920E00}"/>
    <cellStyle name="Zlá 6" xfId="349" xr:uid="{44042558-0602-429E-8AEF-4B85F60D7958}"/>
    <cellStyle name="Zlá 7" xfId="390" xr:uid="{CB2496CB-202F-4AFC-A28B-8E9CB771CB5E}"/>
    <cellStyle name="Zlá 8" xfId="431" xr:uid="{D048050C-013F-4495-8F22-13092F2428B3}"/>
    <cellStyle name="Zvýraznenie1 2" xfId="186" xr:uid="{19965B5B-00C8-4045-B41D-8FCD7F36DCBB}"/>
    <cellStyle name="Zvýraznenie1 3" xfId="227" xr:uid="{923D3D81-46AC-441B-9C72-1B6E2E4A6F33}"/>
    <cellStyle name="Zvýraznenie1 4" xfId="268" xr:uid="{C09A3FF6-9A04-48B4-9469-6F1452607A6E}"/>
    <cellStyle name="Zvýraznenie1 5" xfId="309" xr:uid="{4972B4D0-D661-4722-B122-327955BD4CCE}"/>
    <cellStyle name="Zvýraznenie1 6" xfId="350" xr:uid="{FE645B92-23F4-403B-83D7-B60BDFC8F921}"/>
    <cellStyle name="Zvýraznenie1 7" xfId="391" xr:uid="{B1C871B6-ECA6-43CE-8E76-1407443809FA}"/>
    <cellStyle name="Zvýraznenie1 8" xfId="432" xr:uid="{72F9FE17-6B32-4F32-B652-2CE502598844}"/>
    <cellStyle name="Zvýraznenie2 2" xfId="187" xr:uid="{EF612A4A-312B-4794-A3FA-D29BB5457FD0}"/>
    <cellStyle name="Zvýraznenie2 3" xfId="228" xr:uid="{301E1227-785A-4249-B533-6A3389C08F05}"/>
    <cellStyle name="Zvýraznenie2 4" xfId="269" xr:uid="{EEC9F236-FDB2-49C8-B558-2531D5BA75F8}"/>
    <cellStyle name="Zvýraznenie2 5" xfId="310" xr:uid="{447B8240-8BEF-4B17-B819-805087ABAC77}"/>
    <cellStyle name="Zvýraznenie2 6" xfId="351" xr:uid="{CEC13154-AAA0-470C-82AE-D7A3DB0F6B03}"/>
    <cellStyle name="Zvýraznenie2 7" xfId="392" xr:uid="{49842D7C-001A-4EFB-AEBE-EB6D6B35D94E}"/>
    <cellStyle name="Zvýraznenie2 8" xfId="433" xr:uid="{BDA36E44-B467-430C-B7DE-7B34C34A29D5}"/>
    <cellStyle name="Zvýraznenie3 2" xfId="188" xr:uid="{F37CFA4A-BF5E-483A-B2A2-C594717E1B1A}"/>
    <cellStyle name="Zvýraznenie3 3" xfId="229" xr:uid="{5DAED81D-D376-4E93-8DA7-337F719CAE35}"/>
    <cellStyle name="Zvýraznenie3 4" xfId="270" xr:uid="{18C52D82-0289-4215-B0EC-42E5A7BEC429}"/>
    <cellStyle name="Zvýraznenie3 5" xfId="311" xr:uid="{F4EF6064-36E7-46F2-A329-9A7A562B77E5}"/>
    <cellStyle name="Zvýraznenie3 6" xfId="352" xr:uid="{6F372B78-6C71-419C-84E0-63060B123AF9}"/>
    <cellStyle name="Zvýraznenie3 7" xfId="393" xr:uid="{B5755A34-7063-4F5B-BD64-5C321DAFD752}"/>
    <cellStyle name="Zvýraznenie3 8" xfId="434" xr:uid="{DCEBB016-C5FC-4B03-A543-D5D947BF98D0}"/>
    <cellStyle name="Zvýraznenie4 2" xfId="189" xr:uid="{819D7300-BFF6-426E-818A-61925D4B33A7}"/>
    <cellStyle name="Zvýraznenie4 3" xfId="230" xr:uid="{18E65BF1-27BF-4924-BF1A-09944FB8CAD9}"/>
    <cellStyle name="Zvýraznenie4 4" xfId="271" xr:uid="{2B56F317-1A5D-456E-BABE-14DFE0F7CF5F}"/>
    <cellStyle name="Zvýraznenie4 5" xfId="312" xr:uid="{FB797330-4036-401F-B4BE-447C026FC7FB}"/>
    <cellStyle name="Zvýraznenie4 6" xfId="353" xr:uid="{64FF6F55-B916-411C-B4B8-2B98906C55C3}"/>
    <cellStyle name="Zvýraznenie4 7" xfId="394" xr:uid="{7F126508-3D9C-4DD5-A269-3200544235E8}"/>
    <cellStyle name="Zvýraznenie4 8" xfId="435" xr:uid="{3503CCE2-4F0D-4F74-AA3B-31225422FC51}"/>
    <cellStyle name="Zvýraznenie5 2" xfId="190" xr:uid="{5134D1B4-C3BB-4D04-9864-CCE9A644F364}"/>
    <cellStyle name="Zvýraznenie5 3" xfId="231" xr:uid="{7FF04000-152F-43E6-A677-4B40CFF6D0DE}"/>
    <cellStyle name="Zvýraznenie5 4" xfId="272" xr:uid="{C8450C26-B3EA-4641-B413-03FDA84F4482}"/>
    <cellStyle name="Zvýraznenie5 5" xfId="313" xr:uid="{BFCB335A-474C-48CD-B121-6291FB624A66}"/>
    <cellStyle name="Zvýraznenie5 6" xfId="354" xr:uid="{00DC9B07-4AA3-44E6-8625-77AC32E331E2}"/>
    <cellStyle name="Zvýraznenie5 7" xfId="395" xr:uid="{BEEAA591-C0DC-4075-8F8F-8C1C7275F730}"/>
    <cellStyle name="Zvýraznenie5 8" xfId="436" xr:uid="{BE1CD10E-78B8-4584-96B2-484592F59C73}"/>
    <cellStyle name="Zvýraznenie6 2" xfId="191" xr:uid="{049DD970-8824-481D-A433-BC16D7643B5C}"/>
    <cellStyle name="Zvýraznenie6 3" xfId="232" xr:uid="{4766EE05-6D2D-46E5-9D83-81274986C111}"/>
    <cellStyle name="Zvýraznenie6 4" xfId="273" xr:uid="{42C61EF2-41B4-430A-B0A3-B3965B25E9FB}"/>
    <cellStyle name="Zvýraznenie6 5" xfId="314" xr:uid="{0FD8FF3F-B0FA-4806-9FB2-75E2911C79FE}"/>
    <cellStyle name="Zvýraznenie6 6" xfId="355" xr:uid="{BE2D78D9-2DCE-4379-93E5-F8767D2061E8}"/>
    <cellStyle name="Zvýraznenie6 7" xfId="396" xr:uid="{A052EDD6-A5C9-4CFF-9161-899A74865B45}"/>
    <cellStyle name="Zvýraznenie6 8" xfId="437" xr:uid="{0472928E-8C8F-4B58-80AD-66C94C0C0F47}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58865</xdr:colOff>
      <xdr:row>0</xdr:row>
      <xdr:rowOff>160890</xdr:rowOff>
    </xdr:from>
    <xdr:to>
      <xdr:col>9</xdr:col>
      <xdr:colOff>469905</xdr:colOff>
      <xdr:row>3</xdr:row>
      <xdr:rowOff>64210</xdr:rowOff>
    </xdr:to>
    <xdr:pic>
      <xdr:nvPicPr>
        <xdr:cNvPr id="1111" name="Obrázok 1">
          <a:extLst>
            <a:ext uri="{FF2B5EF4-FFF2-40B4-BE49-F238E27FC236}">
              <a16:creationId xmlns:a16="http://schemas.microsoft.com/office/drawing/2014/main" id="{00000000-0008-0000-0000-000057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706" y="160890"/>
          <a:ext cx="1451821" cy="39118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árok1"/>
  <dimension ref="A1:S39"/>
  <sheetViews>
    <sheetView tabSelected="1" workbookViewId="0">
      <selection activeCell="O5" sqref="O5"/>
    </sheetView>
  </sheetViews>
  <sheetFormatPr defaultColWidth="9" defaultRowHeight="12.75" x14ac:dyDescent="0.35"/>
  <cols>
    <col min="1" max="1" width="2.86328125" style="10" customWidth="1"/>
    <col min="2" max="2" width="2.3984375" style="10" customWidth="1"/>
    <col min="3" max="3" width="3.59765625" style="10" customWidth="1"/>
    <col min="4" max="4" width="7.59765625" style="10" customWidth="1"/>
    <col min="5" max="5" width="14.59765625" style="10" customWidth="1"/>
    <col min="6" max="6" width="0.3984375" style="10" customWidth="1"/>
    <col min="7" max="8" width="2.3984375" style="10" customWidth="1"/>
    <col min="9" max="10" width="10.59765625" style="10" customWidth="1"/>
    <col min="11" max="11" width="0.3984375" style="10" customWidth="1"/>
    <col min="12" max="12" width="2.3984375" style="10" customWidth="1"/>
    <col min="13" max="15" width="1.59765625" style="10" customWidth="1"/>
    <col min="16" max="16" width="11.59765625" style="10" customWidth="1"/>
    <col min="17" max="17" width="5.59765625" style="10" customWidth="1"/>
    <col min="18" max="18" width="13.3984375" style="10" customWidth="1"/>
    <col min="19" max="19" width="1.1328125" style="10" customWidth="1"/>
    <col min="20" max="16384" width="9" style="132"/>
  </cols>
  <sheetData>
    <row r="1" spans="1:19" s="10" customFormat="1" ht="8.1" customHeight="1" x14ac:dyDescent="0.35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s="10" customFormat="1" ht="21" customHeight="1" x14ac:dyDescent="0.6">
      <c r="A2" s="11"/>
      <c r="B2" s="12"/>
      <c r="C2" s="12"/>
      <c r="D2" s="12"/>
      <c r="E2" s="280" t="s">
        <v>303</v>
      </c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12"/>
      <c r="R2" s="12"/>
      <c r="S2" s="13"/>
    </row>
    <row r="3" spans="1:19" s="10" customFormat="1" ht="8.1" customHeight="1" x14ac:dyDescent="0.35">
      <c r="A3" s="14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6"/>
    </row>
    <row r="4" spans="1:19" s="10" customFormat="1" ht="9" customHeight="1" x14ac:dyDescent="0.35">
      <c r="A4" s="17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9"/>
      <c r="P4" s="18"/>
      <c r="Q4" s="18"/>
      <c r="R4" s="18"/>
      <c r="S4" s="20"/>
    </row>
    <row r="5" spans="1:19" s="10" customFormat="1" ht="32.25" customHeight="1" x14ac:dyDescent="0.35">
      <c r="A5" s="17"/>
      <c r="B5" s="19" t="s">
        <v>10</v>
      </c>
      <c r="C5" s="19"/>
      <c r="D5" s="19"/>
      <c r="E5" s="282" t="s">
        <v>279</v>
      </c>
      <c r="F5" s="283"/>
      <c r="G5" s="283"/>
      <c r="H5" s="283"/>
      <c r="I5" s="283"/>
      <c r="J5" s="283"/>
      <c r="K5" s="209"/>
      <c r="L5" s="210"/>
      <c r="M5" s="211"/>
      <c r="N5" s="211"/>
      <c r="O5" s="211"/>
      <c r="P5" s="211" t="s">
        <v>11</v>
      </c>
      <c r="Q5" s="21"/>
      <c r="R5" s="22"/>
      <c r="S5" s="20"/>
    </row>
    <row r="6" spans="1:19" s="10" customFormat="1" ht="21" customHeight="1" x14ac:dyDescent="0.35">
      <c r="A6" s="17"/>
      <c r="B6" s="19" t="s">
        <v>12</v>
      </c>
      <c r="C6" s="19"/>
      <c r="D6" s="19"/>
      <c r="E6" s="284" t="s">
        <v>277</v>
      </c>
      <c r="F6" s="285"/>
      <c r="G6" s="285"/>
      <c r="H6" s="285"/>
      <c r="I6" s="285"/>
      <c r="J6" s="285"/>
      <c r="K6" s="196"/>
      <c r="L6" s="197"/>
      <c r="M6" s="211"/>
      <c r="N6" s="211"/>
      <c r="O6" s="211"/>
      <c r="P6" s="211" t="s">
        <v>13</v>
      </c>
      <c r="Q6" s="23"/>
      <c r="R6" s="20"/>
      <c r="S6" s="20"/>
    </row>
    <row r="7" spans="1:19" s="10" customFormat="1" ht="17.850000000000001" customHeight="1" x14ac:dyDescent="0.35">
      <c r="A7" s="17"/>
      <c r="B7" s="19" t="s">
        <v>14</v>
      </c>
      <c r="C7" s="19"/>
      <c r="D7" s="19"/>
      <c r="E7" s="286" t="s">
        <v>278</v>
      </c>
      <c r="F7" s="287"/>
      <c r="G7" s="287"/>
      <c r="H7" s="287"/>
      <c r="I7" s="287"/>
      <c r="J7" s="287"/>
      <c r="K7" s="212"/>
      <c r="L7" s="213"/>
      <c r="M7" s="211"/>
      <c r="N7" s="211"/>
      <c r="O7" s="211"/>
      <c r="P7" s="211" t="s">
        <v>15</v>
      </c>
      <c r="Q7" s="24"/>
      <c r="R7" s="25"/>
      <c r="S7" s="20"/>
    </row>
    <row r="8" spans="1:19" s="10" customFormat="1" ht="18.75" customHeight="1" x14ac:dyDescent="0.35">
      <c r="A8" s="17"/>
      <c r="B8" s="19"/>
      <c r="C8" s="19"/>
      <c r="D8" s="19"/>
      <c r="E8" s="211"/>
      <c r="F8" s="211"/>
      <c r="G8" s="211"/>
      <c r="H8" s="211"/>
      <c r="I8" s="211"/>
      <c r="J8" s="211"/>
      <c r="K8" s="211"/>
      <c r="L8" s="211"/>
      <c r="M8" s="211"/>
      <c r="N8" s="211"/>
      <c r="O8" s="211"/>
      <c r="P8" s="211" t="s">
        <v>16</v>
      </c>
      <c r="Q8" s="19" t="s">
        <v>17</v>
      </c>
      <c r="R8" s="19"/>
      <c r="S8" s="20"/>
    </row>
    <row r="9" spans="1:19" s="10" customFormat="1" ht="21" customHeight="1" x14ac:dyDescent="0.35">
      <c r="A9" s="17"/>
      <c r="B9" s="19" t="s">
        <v>18</v>
      </c>
      <c r="C9" s="19"/>
      <c r="D9" s="19"/>
      <c r="E9" s="288" t="s">
        <v>99</v>
      </c>
      <c r="F9" s="289"/>
      <c r="G9" s="289"/>
      <c r="H9" s="289"/>
      <c r="I9" s="289"/>
      <c r="J9" s="289"/>
      <c r="K9" s="289"/>
      <c r="L9" s="210"/>
      <c r="M9" s="211"/>
      <c r="N9" s="211"/>
      <c r="O9" s="211"/>
      <c r="P9" s="214"/>
      <c r="Q9" s="26"/>
      <c r="R9" s="27"/>
      <c r="S9" s="20"/>
    </row>
    <row r="10" spans="1:19" s="10" customFormat="1" ht="18.75" customHeight="1" x14ac:dyDescent="0.35">
      <c r="A10" s="17"/>
      <c r="B10" s="19" t="s">
        <v>19</v>
      </c>
      <c r="C10" s="19"/>
      <c r="D10" s="19"/>
      <c r="E10" s="215" t="s">
        <v>111</v>
      </c>
      <c r="F10" s="196"/>
      <c r="G10" s="196"/>
      <c r="H10" s="196"/>
      <c r="I10" s="196"/>
      <c r="J10" s="196"/>
      <c r="K10" s="196"/>
      <c r="L10" s="197"/>
      <c r="M10" s="211"/>
      <c r="N10" s="211"/>
      <c r="O10" s="211"/>
      <c r="P10" s="214"/>
      <c r="Q10" s="26"/>
      <c r="R10" s="27"/>
      <c r="S10" s="20"/>
    </row>
    <row r="11" spans="1:19" s="10" customFormat="1" ht="18.75" customHeight="1" x14ac:dyDescent="0.35">
      <c r="A11" s="17"/>
      <c r="B11" s="19" t="s">
        <v>20</v>
      </c>
      <c r="C11" s="19"/>
      <c r="D11" s="19"/>
      <c r="E11" s="290" t="s">
        <v>98</v>
      </c>
      <c r="F11" s="291"/>
      <c r="G11" s="291"/>
      <c r="H11" s="291"/>
      <c r="I11" s="291"/>
      <c r="J11" s="291"/>
      <c r="K11" s="291"/>
      <c r="L11" s="292"/>
      <c r="M11" s="211"/>
      <c r="N11" s="211"/>
      <c r="O11" s="211"/>
      <c r="P11" s="214"/>
      <c r="Q11" s="26"/>
      <c r="R11" s="27"/>
      <c r="S11" s="20"/>
    </row>
    <row r="12" spans="1:19" s="10" customFormat="1" ht="18.75" customHeight="1" x14ac:dyDescent="0.35">
      <c r="A12" s="17"/>
      <c r="B12" s="19"/>
      <c r="C12" s="19"/>
      <c r="D12" s="19"/>
      <c r="E12" s="293"/>
      <c r="F12" s="294"/>
      <c r="G12" s="294"/>
      <c r="H12" s="294"/>
      <c r="I12" s="294"/>
      <c r="J12" s="294"/>
      <c r="K12" s="294"/>
      <c r="L12" s="295"/>
      <c r="M12" s="211"/>
      <c r="N12" s="211"/>
      <c r="O12" s="211"/>
      <c r="P12" s="216" t="s">
        <v>21</v>
      </c>
      <c r="Q12" s="28"/>
      <c r="R12" s="19"/>
      <c r="S12" s="20"/>
    </row>
    <row r="13" spans="1:19" s="10" customFormat="1" ht="18.75" customHeight="1" x14ac:dyDescent="0.35">
      <c r="A13" s="17"/>
      <c r="B13" s="19"/>
      <c r="C13" s="19"/>
      <c r="D13" s="19"/>
      <c r="E13" s="217"/>
      <c r="F13" s="211"/>
      <c r="G13" s="218"/>
      <c r="H13" s="219"/>
      <c r="I13" s="220"/>
      <c r="J13" s="211"/>
      <c r="K13" s="211"/>
      <c r="L13" s="211"/>
      <c r="M13" s="211"/>
      <c r="N13" s="211"/>
      <c r="O13" s="211"/>
      <c r="P13" s="198" t="s">
        <v>302</v>
      </c>
      <c r="Q13" s="28"/>
      <c r="R13" s="19"/>
      <c r="S13" s="20"/>
    </row>
    <row r="14" spans="1:19" s="10" customFormat="1" ht="9" customHeight="1" x14ac:dyDescent="0.35">
      <c r="A14" s="30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5"/>
    </row>
    <row r="15" spans="1:19" s="10" customFormat="1" ht="20.25" customHeight="1" x14ac:dyDescent="0.35">
      <c r="A15" s="31"/>
      <c r="B15" s="32"/>
      <c r="C15" s="32"/>
      <c r="D15" s="32"/>
      <c r="E15" s="33" t="s">
        <v>22</v>
      </c>
      <c r="F15" s="32"/>
      <c r="G15" s="32"/>
      <c r="H15" s="32"/>
      <c r="I15" s="32"/>
      <c r="J15" s="32"/>
      <c r="K15" s="32"/>
      <c r="L15" s="32"/>
      <c r="M15" s="32"/>
      <c r="N15" s="32"/>
      <c r="O15" s="29"/>
      <c r="P15" s="32"/>
      <c r="Q15" s="32"/>
      <c r="R15" s="32"/>
      <c r="S15" s="27"/>
    </row>
    <row r="16" spans="1:19" s="10" customFormat="1" ht="16.5" customHeight="1" x14ac:dyDescent="0.35">
      <c r="A16" s="34" t="s">
        <v>23</v>
      </c>
      <c r="B16" s="35"/>
      <c r="C16" s="35"/>
      <c r="D16" s="36"/>
      <c r="E16" s="37" t="s">
        <v>24</v>
      </c>
      <c r="F16" s="36"/>
      <c r="G16" s="37" t="s">
        <v>25</v>
      </c>
      <c r="H16" s="35"/>
      <c r="I16" s="36"/>
      <c r="J16" s="37" t="s">
        <v>26</v>
      </c>
      <c r="K16" s="35"/>
      <c r="L16" s="37" t="s">
        <v>27</v>
      </c>
      <c r="M16" s="35"/>
      <c r="N16" s="35"/>
      <c r="O16" s="38"/>
      <c r="P16" s="36"/>
      <c r="Q16" s="37" t="s">
        <v>28</v>
      </c>
      <c r="R16" s="35"/>
      <c r="S16" s="39"/>
    </row>
    <row r="17" spans="1:19" s="10" customFormat="1" ht="18.95" customHeight="1" x14ac:dyDescent="0.35">
      <c r="A17" s="40"/>
      <c r="B17" s="41"/>
      <c r="C17" s="41"/>
      <c r="D17" s="42">
        <v>0</v>
      </c>
      <c r="E17" s="43">
        <v>0</v>
      </c>
      <c r="F17" s="44"/>
      <c r="G17" s="45"/>
      <c r="H17" s="41"/>
      <c r="I17" s="42">
        <v>0</v>
      </c>
      <c r="J17" s="43">
        <v>0</v>
      </c>
      <c r="K17" s="46"/>
      <c r="L17" s="45"/>
      <c r="M17" s="41"/>
      <c r="N17" s="41"/>
      <c r="O17" s="47"/>
      <c r="P17" s="42">
        <v>0</v>
      </c>
      <c r="Q17" s="45"/>
      <c r="R17" s="48">
        <v>0</v>
      </c>
      <c r="S17" s="49"/>
    </row>
    <row r="18" spans="1:19" s="10" customFormat="1" ht="20.25" customHeight="1" x14ac:dyDescent="0.35">
      <c r="A18" s="31"/>
      <c r="B18" s="32"/>
      <c r="C18" s="32"/>
      <c r="D18" s="32"/>
      <c r="E18" s="33" t="s">
        <v>29</v>
      </c>
      <c r="F18" s="32"/>
      <c r="G18" s="32"/>
      <c r="H18" s="32"/>
      <c r="I18" s="32"/>
      <c r="J18" s="50" t="s">
        <v>30</v>
      </c>
      <c r="K18" s="32"/>
      <c r="L18" s="32"/>
      <c r="M18" s="32"/>
      <c r="N18" s="32"/>
      <c r="O18" s="29"/>
      <c r="P18" s="32"/>
      <c r="Q18" s="32"/>
      <c r="R18" s="32"/>
      <c r="S18" s="27"/>
    </row>
    <row r="19" spans="1:19" s="10" customFormat="1" ht="19.5" customHeight="1" x14ac:dyDescent="0.35">
      <c r="A19" s="51" t="s">
        <v>31</v>
      </c>
      <c r="B19" s="52"/>
      <c r="C19" s="53" t="s">
        <v>32</v>
      </c>
      <c r="D19" s="54"/>
      <c r="E19" s="54"/>
      <c r="F19" s="55"/>
      <c r="G19" s="51" t="s">
        <v>33</v>
      </c>
      <c r="H19" s="56"/>
      <c r="I19" s="53" t="s">
        <v>34</v>
      </c>
      <c r="J19" s="54"/>
      <c r="K19" s="55"/>
      <c r="L19" s="51" t="s">
        <v>35</v>
      </c>
      <c r="M19" s="56"/>
      <c r="N19" s="53" t="s">
        <v>36</v>
      </c>
      <c r="O19" s="57"/>
      <c r="P19" s="54"/>
      <c r="Q19" s="54"/>
      <c r="R19" s="54"/>
      <c r="S19" s="55"/>
    </row>
    <row r="20" spans="1:19" s="10" customFormat="1" ht="18.95" customHeight="1" x14ac:dyDescent="0.35">
      <c r="A20" s="58" t="s">
        <v>37</v>
      </c>
      <c r="B20" s="59" t="s">
        <v>38</v>
      </c>
      <c r="C20" s="60"/>
      <c r="D20" s="61" t="s">
        <v>39</v>
      </c>
      <c r="E20" s="62">
        <v>0</v>
      </c>
      <c r="F20" s="63"/>
      <c r="G20" s="58" t="s">
        <v>40</v>
      </c>
      <c r="H20" s="64" t="s">
        <v>41</v>
      </c>
      <c r="I20" s="65"/>
      <c r="J20" s="66"/>
      <c r="K20" s="67"/>
      <c r="L20" s="58" t="s">
        <v>42</v>
      </c>
      <c r="M20" s="68" t="s">
        <v>43</v>
      </c>
      <c r="N20" s="69"/>
      <c r="O20" s="38"/>
      <c r="P20" s="69"/>
      <c r="Q20" s="70">
        <v>0</v>
      </c>
      <c r="R20" s="62">
        <v>0</v>
      </c>
      <c r="S20" s="63"/>
    </row>
    <row r="21" spans="1:19" s="10" customFormat="1" ht="18.95" customHeight="1" x14ac:dyDescent="0.35">
      <c r="A21" s="58" t="s">
        <v>44</v>
      </c>
      <c r="B21" s="71"/>
      <c r="C21" s="72"/>
      <c r="D21" s="61" t="s">
        <v>5</v>
      </c>
      <c r="E21" s="62">
        <v>0</v>
      </c>
      <c r="F21" s="63"/>
      <c r="G21" s="58" t="s">
        <v>45</v>
      </c>
      <c r="H21" s="19" t="s">
        <v>46</v>
      </c>
      <c r="I21" s="65"/>
      <c r="J21" s="66"/>
      <c r="K21" s="67"/>
      <c r="L21" s="58" t="s">
        <v>47</v>
      </c>
      <c r="M21" s="68" t="s">
        <v>48</v>
      </c>
      <c r="N21" s="69"/>
      <c r="O21" s="38"/>
      <c r="P21" s="69"/>
      <c r="Q21" s="70">
        <v>0</v>
      </c>
      <c r="R21" s="62">
        <v>0</v>
      </c>
      <c r="S21" s="63"/>
    </row>
    <row r="22" spans="1:19" s="10" customFormat="1" ht="18.95" customHeight="1" x14ac:dyDescent="0.35">
      <c r="A22" s="58" t="s">
        <v>49</v>
      </c>
      <c r="B22" s="59" t="s">
        <v>50</v>
      </c>
      <c r="C22" s="60"/>
      <c r="D22" s="61" t="s">
        <v>39</v>
      </c>
      <c r="E22" s="199">
        <v>0</v>
      </c>
      <c r="F22" s="63"/>
      <c r="G22" s="58" t="s">
        <v>51</v>
      </c>
      <c r="H22" s="64" t="s">
        <v>52</v>
      </c>
      <c r="I22" s="65"/>
      <c r="J22" s="66"/>
      <c r="K22" s="67"/>
      <c r="L22" s="58" t="s">
        <v>53</v>
      </c>
      <c r="M22" s="68" t="s">
        <v>54</v>
      </c>
      <c r="N22" s="69"/>
      <c r="O22" s="38"/>
      <c r="P22" s="69"/>
      <c r="Q22" s="70">
        <v>0</v>
      </c>
      <c r="R22" s="62">
        <v>0</v>
      </c>
      <c r="S22" s="63"/>
    </row>
    <row r="23" spans="1:19" s="10" customFormat="1" ht="18.95" customHeight="1" x14ac:dyDescent="0.35">
      <c r="A23" s="58" t="s">
        <v>55</v>
      </c>
      <c r="B23" s="71"/>
      <c r="C23" s="72"/>
      <c r="D23" s="61" t="s">
        <v>5</v>
      </c>
      <c r="E23" s="199">
        <v>0</v>
      </c>
      <c r="F23" s="63"/>
      <c r="G23" s="58" t="s">
        <v>56</v>
      </c>
      <c r="H23" s="64"/>
      <c r="I23" s="65"/>
      <c r="J23" s="66"/>
      <c r="K23" s="67"/>
      <c r="L23" s="58" t="s">
        <v>57</v>
      </c>
      <c r="M23" s="68" t="s">
        <v>58</v>
      </c>
      <c r="N23" s="69"/>
      <c r="O23" s="38"/>
      <c r="P23" s="69"/>
      <c r="Q23" s="70">
        <v>0.02</v>
      </c>
      <c r="R23" s="62">
        <v>0</v>
      </c>
      <c r="S23" s="63"/>
    </row>
    <row r="24" spans="1:19" s="10" customFormat="1" ht="18.95" customHeight="1" x14ac:dyDescent="0.35">
      <c r="A24" s="58" t="s">
        <v>59</v>
      </c>
      <c r="B24" s="59" t="s">
        <v>60</v>
      </c>
      <c r="C24" s="60"/>
      <c r="D24" s="61" t="s">
        <v>39</v>
      </c>
      <c r="E24" s="62">
        <v>0</v>
      </c>
      <c r="F24" s="63"/>
      <c r="G24" s="73"/>
      <c r="H24" s="69"/>
      <c r="I24" s="65"/>
      <c r="J24" s="66"/>
      <c r="K24" s="67"/>
      <c r="L24" s="58" t="s">
        <v>61</v>
      </c>
      <c r="M24" s="68" t="s">
        <v>62</v>
      </c>
      <c r="N24" s="69"/>
      <c r="O24" s="74"/>
      <c r="P24" s="75"/>
      <c r="Q24" s="70">
        <v>3.5000000000000003E-2</v>
      </c>
      <c r="R24" s="62">
        <v>0</v>
      </c>
      <c r="S24" s="63"/>
    </row>
    <row r="25" spans="1:19" s="10" customFormat="1" ht="18.95" customHeight="1" x14ac:dyDescent="0.35">
      <c r="A25" s="58" t="s">
        <v>63</v>
      </c>
      <c r="B25" s="71"/>
      <c r="C25" s="72"/>
      <c r="D25" s="61" t="s">
        <v>5</v>
      </c>
      <c r="E25" s="62">
        <v>0</v>
      </c>
      <c r="F25" s="63"/>
      <c r="G25" s="73"/>
      <c r="H25" s="69"/>
      <c r="I25" s="65"/>
      <c r="J25" s="66"/>
      <c r="K25" s="67"/>
      <c r="L25" s="58" t="s">
        <v>64</v>
      </c>
      <c r="M25" s="64" t="s">
        <v>65</v>
      </c>
      <c r="N25" s="69"/>
      <c r="O25" s="38"/>
      <c r="P25" s="69"/>
      <c r="Q25" s="65"/>
      <c r="R25" s="62">
        <v>0</v>
      </c>
      <c r="S25" s="63"/>
    </row>
    <row r="26" spans="1:19" s="10" customFormat="1" ht="18.95" customHeight="1" x14ac:dyDescent="0.35">
      <c r="A26" s="58" t="s">
        <v>66</v>
      </c>
      <c r="B26" s="277" t="s">
        <v>67</v>
      </c>
      <c r="C26" s="277"/>
      <c r="D26" s="277"/>
      <c r="E26" s="62">
        <f>SUM(E20:E25)</f>
        <v>0</v>
      </c>
      <c r="F26" s="63"/>
      <c r="G26" s="58" t="s">
        <v>68</v>
      </c>
      <c r="H26" s="76" t="s">
        <v>69</v>
      </c>
      <c r="I26" s="65"/>
      <c r="J26" s="66">
        <f>SUM(J20:J22)</f>
        <v>0</v>
      </c>
      <c r="K26" s="67"/>
      <c r="L26" s="58" t="s">
        <v>70</v>
      </c>
      <c r="M26" s="76" t="s">
        <v>71</v>
      </c>
      <c r="N26" s="69"/>
      <c r="O26" s="38"/>
      <c r="P26" s="69"/>
      <c r="Q26" s="65"/>
      <c r="R26" s="62">
        <f>SUM(R20:R25)</f>
        <v>0</v>
      </c>
      <c r="S26" s="63"/>
    </row>
    <row r="27" spans="1:19" s="10" customFormat="1" ht="18.95" customHeight="1" x14ac:dyDescent="0.35">
      <c r="A27" s="77" t="s">
        <v>72</v>
      </c>
      <c r="B27" s="78" t="s">
        <v>73</v>
      </c>
      <c r="C27" s="79"/>
      <c r="D27" s="80"/>
      <c r="E27" s="81">
        <v>0</v>
      </c>
      <c r="F27" s="25"/>
      <c r="G27" s="77" t="s">
        <v>74</v>
      </c>
      <c r="H27" s="78" t="s">
        <v>75</v>
      </c>
      <c r="I27" s="80"/>
      <c r="J27" s="48">
        <v>0</v>
      </c>
      <c r="K27" s="82"/>
      <c r="L27" s="77" t="s">
        <v>76</v>
      </c>
      <c r="M27" s="78" t="s">
        <v>77</v>
      </c>
      <c r="N27" s="79"/>
      <c r="O27" s="29"/>
      <c r="P27" s="79"/>
      <c r="Q27" s="80"/>
      <c r="R27" s="81">
        <v>0</v>
      </c>
      <c r="S27" s="25"/>
    </row>
    <row r="28" spans="1:19" s="10" customFormat="1" ht="19.5" customHeight="1" x14ac:dyDescent="0.35">
      <c r="A28" s="83" t="s">
        <v>19</v>
      </c>
      <c r="B28" s="84"/>
      <c r="C28" s="84"/>
      <c r="D28" s="84"/>
      <c r="E28" s="84"/>
      <c r="F28" s="85"/>
      <c r="G28" s="86"/>
      <c r="H28" s="87"/>
      <c r="I28" s="87"/>
      <c r="J28" s="88"/>
      <c r="K28" s="87"/>
      <c r="L28" s="51" t="s">
        <v>78</v>
      </c>
      <c r="M28" s="36"/>
      <c r="N28" s="53" t="s">
        <v>79</v>
      </c>
      <c r="O28" s="57"/>
      <c r="P28" s="35"/>
      <c r="Q28" s="35"/>
      <c r="R28" s="35"/>
      <c r="S28" s="39"/>
    </row>
    <row r="29" spans="1:19" s="10" customFormat="1" ht="19.5" customHeight="1" x14ac:dyDescent="0.35">
      <c r="A29" s="17"/>
      <c r="B29" s="19"/>
      <c r="C29" s="19"/>
      <c r="D29" s="19"/>
      <c r="E29" s="19"/>
      <c r="F29" s="89"/>
      <c r="G29" s="90"/>
      <c r="H29" s="19"/>
      <c r="I29" s="19"/>
      <c r="J29" s="19"/>
      <c r="K29" s="19"/>
      <c r="L29" s="58" t="s">
        <v>80</v>
      </c>
      <c r="M29" s="64" t="s">
        <v>81</v>
      </c>
      <c r="N29" s="69"/>
      <c r="O29" s="38"/>
      <c r="P29" s="69"/>
      <c r="Q29" s="65"/>
      <c r="R29" s="62">
        <f>SUM(E26,J26,R26,E27,J27,R27)</f>
        <v>0</v>
      </c>
      <c r="S29" s="63"/>
    </row>
    <row r="30" spans="1:19" s="10" customFormat="1" ht="19.5" customHeight="1" x14ac:dyDescent="0.3">
      <c r="A30" s="91"/>
      <c r="B30" s="19"/>
      <c r="C30" s="19"/>
      <c r="D30" s="19"/>
      <c r="E30" s="19"/>
      <c r="F30" s="89"/>
      <c r="G30" s="92"/>
      <c r="H30" s="19"/>
      <c r="I30" s="19"/>
      <c r="J30" s="19"/>
      <c r="K30" s="19"/>
      <c r="L30" s="58" t="s">
        <v>82</v>
      </c>
      <c r="M30" s="278" t="s">
        <v>83</v>
      </c>
      <c r="N30" s="279"/>
      <c r="O30" s="279"/>
      <c r="P30" s="279"/>
      <c r="Q30" s="65"/>
      <c r="R30" s="93">
        <f>R29*0.2</f>
        <v>0</v>
      </c>
      <c r="S30" s="94"/>
    </row>
    <row r="31" spans="1:19" s="10" customFormat="1" ht="19.5" customHeight="1" x14ac:dyDescent="0.35">
      <c r="A31" s="91" t="s">
        <v>84</v>
      </c>
      <c r="B31" s="95"/>
      <c r="C31" s="95"/>
      <c r="D31" s="95"/>
      <c r="E31" s="96"/>
      <c r="F31" s="97"/>
      <c r="G31" s="92" t="s">
        <v>85</v>
      </c>
      <c r="H31" s="96"/>
      <c r="I31" s="19"/>
      <c r="J31" s="19"/>
      <c r="K31" s="19"/>
      <c r="L31" s="77" t="s">
        <v>86</v>
      </c>
      <c r="M31" s="98" t="s">
        <v>87</v>
      </c>
      <c r="N31" s="79"/>
      <c r="O31" s="29"/>
      <c r="P31" s="79"/>
      <c r="Q31" s="80"/>
      <c r="R31" s="99">
        <f>SUM(R29:R30)</f>
        <v>0</v>
      </c>
      <c r="S31" s="100"/>
    </row>
    <row r="32" spans="1:19" s="10" customFormat="1" ht="19.5" customHeight="1" x14ac:dyDescent="0.35">
      <c r="A32" s="101" t="s">
        <v>18</v>
      </c>
      <c r="B32" s="102"/>
      <c r="C32" s="102"/>
      <c r="D32" s="102"/>
      <c r="E32" s="102"/>
      <c r="F32" s="102"/>
      <c r="G32" s="103"/>
      <c r="H32" s="102"/>
      <c r="I32" s="102"/>
      <c r="J32" s="102"/>
      <c r="K32" s="102"/>
      <c r="L32" s="104"/>
      <c r="M32" s="105"/>
      <c r="N32" s="106"/>
      <c r="O32" s="57"/>
      <c r="P32" s="107"/>
      <c r="Q32" s="107"/>
      <c r="R32" s="108"/>
      <c r="S32" s="109"/>
    </row>
    <row r="33" spans="1:19" s="10" customFormat="1" ht="19.5" customHeight="1" x14ac:dyDescent="0.35">
      <c r="A33" s="110"/>
      <c r="B33" s="111"/>
      <c r="C33" s="111"/>
      <c r="D33" s="111"/>
      <c r="E33" s="111"/>
      <c r="F33" s="111"/>
      <c r="G33" s="112"/>
      <c r="H33" s="111"/>
      <c r="I33" s="111"/>
      <c r="J33" s="111"/>
      <c r="K33" s="111"/>
      <c r="L33" s="113"/>
      <c r="M33" s="114"/>
      <c r="N33" s="114"/>
      <c r="O33" s="115"/>
      <c r="P33" s="114"/>
      <c r="Q33" s="114"/>
      <c r="R33" s="62"/>
      <c r="S33" s="116"/>
    </row>
    <row r="34" spans="1:19" s="10" customFormat="1" ht="19.5" customHeight="1" x14ac:dyDescent="0.35">
      <c r="A34" s="110"/>
      <c r="B34" s="111"/>
      <c r="C34" s="111"/>
      <c r="D34" s="111"/>
      <c r="E34" s="111"/>
      <c r="F34" s="111"/>
      <c r="G34" s="112"/>
      <c r="H34" s="111"/>
      <c r="I34" s="111"/>
      <c r="J34" s="111"/>
      <c r="K34" s="111"/>
      <c r="L34" s="117"/>
      <c r="M34" s="115"/>
      <c r="N34" s="115"/>
      <c r="O34" s="115"/>
      <c r="P34" s="115"/>
      <c r="Q34" s="115"/>
      <c r="R34" s="93"/>
      <c r="S34" s="118"/>
    </row>
    <row r="35" spans="1:19" s="10" customFormat="1" ht="19.5" customHeight="1" x14ac:dyDescent="0.3">
      <c r="A35" s="91" t="s">
        <v>84</v>
      </c>
      <c r="B35" s="96"/>
      <c r="C35" s="96"/>
      <c r="D35" s="96"/>
      <c r="E35" s="96"/>
      <c r="F35" s="96"/>
      <c r="G35" s="92" t="s">
        <v>85</v>
      </c>
      <c r="H35" s="96"/>
      <c r="I35" s="111"/>
      <c r="J35" s="111"/>
      <c r="K35" s="111"/>
      <c r="L35" s="119"/>
      <c r="M35" s="120"/>
      <c r="N35" s="120"/>
      <c r="O35" s="120"/>
      <c r="P35" s="120"/>
      <c r="Q35" s="120"/>
      <c r="R35" s="121"/>
      <c r="S35" s="122"/>
    </row>
    <row r="36" spans="1:19" s="10" customFormat="1" ht="19.5" customHeight="1" x14ac:dyDescent="0.3">
      <c r="A36" s="101" t="s">
        <v>20</v>
      </c>
      <c r="B36" s="123"/>
      <c r="C36" s="123"/>
      <c r="D36" s="123"/>
      <c r="E36" s="123"/>
      <c r="F36" s="60"/>
      <c r="G36" s="124"/>
      <c r="H36" s="123"/>
      <c r="I36" s="123"/>
      <c r="J36" s="123"/>
      <c r="K36" s="123"/>
      <c r="L36" s="51" t="s">
        <v>88</v>
      </c>
      <c r="M36" s="36"/>
      <c r="N36" s="53" t="s">
        <v>89</v>
      </c>
      <c r="O36" s="57"/>
      <c r="P36" s="35"/>
      <c r="Q36" s="35"/>
      <c r="R36" s="125"/>
      <c r="S36" s="39"/>
    </row>
    <row r="37" spans="1:19" s="10" customFormat="1" ht="19.5" customHeight="1" x14ac:dyDescent="0.35">
      <c r="A37" s="126"/>
      <c r="B37" s="19"/>
      <c r="C37" s="19"/>
      <c r="D37" s="19"/>
      <c r="E37" s="19"/>
      <c r="F37" s="89"/>
      <c r="G37" s="127"/>
      <c r="H37" s="19"/>
      <c r="I37" s="19"/>
      <c r="J37" s="19"/>
      <c r="K37" s="19"/>
      <c r="L37" s="58" t="s">
        <v>90</v>
      </c>
      <c r="M37" s="64" t="s">
        <v>91</v>
      </c>
      <c r="N37" s="69"/>
      <c r="O37" s="38"/>
      <c r="P37" s="69"/>
      <c r="Q37" s="65"/>
      <c r="R37" s="62">
        <v>0</v>
      </c>
      <c r="S37" s="63"/>
    </row>
    <row r="38" spans="1:19" s="10" customFormat="1" ht="19.5" customHeight="1" x14ac:dyDescent="0.35">
      <c r="A38" s="17"/>
      <c r="B38" s="19"/>
      <c r="C38" s="19"/>
      <c r="D38" s="19"/>
      <c r="E38" s="19"/>
      <c r="F38" s="89"/>
      <c r="G38" s="127"/>
      <c r="H38" s="19"/>
      <c r="I38" s="19"/>
      <c r="J38" s="19"/>
      <c r="K38" s="19"/>
      <c r="L38" s="58" t="s">
        <v>92</v>
      </c>
      <c r="M38" s="64" t="s">
        <v>93</v>
      </c>
      <c r="N38" s="69"/>
      <c r="O38" s="38"/>
      <c r="P38" s="69"/>
      <c r="Q38" s="65"/>
      <c r="R38" s="62">
        <v>0</v>
      </c>
      <c r="S38" s="63"/>
    </row>
    <row r="39" spans="1:19" s="10" customFormat="1" ht="19.5" customHeight="1" x14ac:dyDescent="0.3">
      <c r="A39" s="128" t="s">
        <v>84</v>
      </c>
      <c r="B39" s="129"/>
      <c r="C39" s="129"/>
      <c r="D39" s="129"/>
      <c r="E39" s="129"/>
      <c r="F39" s="130"/>
      <c r="G39" s="131" t="s">
        <v>85</v>
      </c>
      <c r="H39" s="129"/>
      <c r="I39" s="29"/>
      <c r="J39" s="29"/>
      <c r="K39" s="29"/>
      <c r="L39" s="77" t="s">
        <v>94</v>
      </c>
      <c r="M39" s="78" t="s">
        <v>95</v>
      </c>
      <c r="N39" s="79"/>
      <c r="O39" s="29"/>
      <c r="P39" s="79"/>
      <c r="Q39" s="80"/>
      <c r="R39" s="43">
        <v>0</v>
      </c>
      <c r="S39" s="100"/>
    </row>
  </sheetData>
  <mergeCells count="8">
    <mergeCell ref="B26:D26"/>
    <mergeCell ref="M30:P30"/>
    <mergeCell ref="E2:P2"/>
    <mergeCell ref="E5:J5"/>
    <mergeCell ref="E6:J6"/>
    <mergeCell ref="E7:J7"/>
    <mergeCell ref="E9:K9"/>
    <mergeCell ref="E11:L12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M132"/>
  <sheetViews>
    <sheetView zoomScale="115" zoomScaleNormal="115" workbookViewId="0">
      <pane ySplit="7" topLeftCell="A8" activePane="bottomLeft" state="frozen"/>
      <selection pane="bottomLeft" activeCell="H121" sqref="H121"/>
    </sheetView>
  </sheetViews>
  <sheetFormatPr defaultRowHeight="12.75" x14ac:dyDescent="0.35"/>
  <cols>
    <col min="1" max="1" width="4.3984375" customWidth="1"/>
    <col min="2" max="2" width="22" style="1" customWidth="1"/>
    <col min="3" max="3" width="31" style="1" customWidth="1"/>
    <col min="4" max="4" width="37.3984375" style="1" customWidth="1"/>
    <col min="5" max="5" width="5.3984375" style="3" customWidth="1"/>
    <col min="6" max="6" width="5.3984375" customWidth="1"/>
    <col min="7" max="7" width="7.3984375" customWidth="1"/>
    <col min="8" max="8" width="8.3984375" customWidth="1"/>
    <col min="9" max="9" width="7.3984375" customWidth="1"/>
    <col min="10" max="10" width="8.3984375" customWidth="1"/>
    <col min="11" max="11" width="5.59765625" style="145" customWidth="1"/>
    <col min="12" max="12" width="1.59765625" style="6" customWidth="1"/>
  </cols>
  <sheetData>
    <row r="1" spans="1:13" x14ac:dyDescent="0.35">
      <c r="A1" s="298" t="s">
        <v>96</v>
      </c>
      <c r="B1" s="299"/>
      <c r="C1" s="321" t="s">
        <v>297</v>
      </c>
      <c r="D1" s="322"/>
      <c r="E1" s="308" t="s">
        <v>97</v>
      </c>
      <c r="F1" s="309"/>
      <c r="G1" s="309"/>
      <c r="H1" s="309"/>
      <c r="I1" s="309"/>
      <c r="J1" s="310"/>
    </row>
    <row r="2" spans="1:13" x14ac:dyDescent="0.35">
      <c r="A2" s="302" t="s">
        <v>109</v>
      </c>
      <c r="B2" s="303"/>
      <c r="C2" s="304" t="s">
        <v>136</v>
      </c>
      <c r="D2" s="320"/>
      <c r="E2" s="311" t="s">
        <v>98</v>
      </c>
      <c r="F2" s="312"/>
      <c r="G2" s="312"/>
      <c r="H2" s="312"/>
      <c r="I2" s="312"/>
      <c r="J2" s="313"/>
    </row>
    <row r="3" spans="1:13" x14ac:dyDescent="0.35">
      <c r="A3" s="302" t="s">
        <v>2</v>
      </c>
      <c r="B3" s="303"/>
      <c r="C3" s="304" t="s">
        <v>301</v>
      </c>
      <c r="D3" s="305"/>
      <c r="E3" s="314"/>
      <c r="F3" s="312"/>
      <c r="G3" s="312"/>
      <c r="H3" s="312"/>
      <c r="I3" s="312"/>
      <c r="J3" s="313"/>
    </row>
    <row r="4" spans="1:13" x14ac:dyDescent="0.35">
      <c r="A4" s="302" t="s">
        <v>0</v>
      </c>
      <c r="B4" s="303"/>
      <c r="C4" s="304" t="s">
        <v>111</v>
      </c>
      <c r="D4" s="305"/>
      <c r="E4" s="314"/>
      <c r="F4" s="312"/>
      <c r="G4" s="312"/>
      <c r="H4" s="312"/>
      <c r="I4" s="312"/>
      <c r="J4" s="313"/>
    </row>
    <row r="5" spans="1:13" ht="13.15" thickBot="1" x14ac:dyDescent="0.4">
      <c r="A5" s="302" t="s">
        <v>7</v>
      </c>
      <c r="B5" s="303"/>
      <c r="C5" s="304" t="s">
        <v>112</v>
      </c>
      <c r="D5" s="305"/>
      <c r="E5" s="315"/>
      <c r="F5" s="316"/>
      <c r="G5" s="316"/>
      <c r="H5" s="316"/>
      <c r="I5" s="316"/>
      <c r="J5" s="317"/>
      <c r="M5" s="5"/>
    </row>
    <row r="6" spans="1:13" ht="13.15" thickBot="1" x14ac:dyDescent="0.4">
      <c r="A6" s="300" t="s">
        <v>6</v>
      </c>
      <c r="B6" s="301"/>
      <c r="C6" s="306" t="s">
        <v>113</v>
      </c>
      <c r="D6" s="307"/>
      <c r="E6" s="318" t="s">
        <v>9</v>
      </c>
      <c r="F6" s="319"/>
      <c r="G6" s="334" t="s">
        <v>4</v>
      </c>
      <c r="H6" s="335"/>
      <c r="I6" s="332" t="s">
        <v>5</v>
      </c>
      <c r="J6" s="333"/>
      <c r="K6" s="147"/>
      <c r="L6" s="147"/>
    </row>
    <row r="7" spans="1:13" s="2" customFormat="1" ht="41.25" thickBot="1" x14ac:dyDescent="0.4">
      <c r="A7" s="135" t="s">
        <v>1</v>
      </c>
      <c r="B7" s="136" t="s">
        <v>101</v>
      </c>
      <c r="C7" s="136" t="s">
        <v>3</v>
      </c>
      <c r="D7" s="137" t="s">
        <v>100</v>
      </c>
      <c r="E7" s="138" t="s">
        <v>8</v>
      </c>
      <c r="F7" s="139" t="s">
        <v>102</v>
      </c>
      <c r="G7" s="138" t="s">
        <v>103</v>
      </c>
      <c r="H7" s="140" t="s">
        <v>104</v>
      </c>
      <c r="I7" s="136" t="s">
        <v>103</v>
      </c>
      <c r="J7" s="140" t="s">
        <v>104</v>
      </c>
      <c r="K7" s="222" t="s">
        <v>110</v>
      </c>
      <c r="L7" s="148"/>
    </row>
    <row r="8" spans="1:13" x14ac:dyDescent="0.35">
      <c r="A8" s="141"/>
      <c r="B8" s="171" t="s">
        <v>137</v>
      </c>
      <c r="C8" s="142"/>
      <c r="D8" s="142"/>
      <c r="E8" s="143"/>
      <c r="F8" s="143"/>
      <c r="G8" s="143"/>
      <c r="H8" s="143"/>
      <c r="I8" s="143"/>
      <c r="J8" s="144"/>
      <c r="K8" s="144"/>
      <c r="L8" s="149"/>
    </row>
    <row r="9" spans="1:13" s="4" customFormat="1" ht="18" x14ac:dyDescent="0.35">
      <c r="A9" s="152">
        <f t="shared" ref="A9:A15" si="0">ROW(A9)-8</f>
        <v>1</v>
      </c>
      <c r="B9" s="231" t="s">
        <v>139</v>
      </c>
      <c r="C9" s="232" t="s">
        <v>140</v>
      </c>
      <c r="D9" s="233" t="s">
        <v>138</v>
      </c>
      <c r="E9" s="234">
        <v>9</v>
      </c>
      <c r="F9" s="235">
        <v>1530</v>
      </c>
      <c r="G9" s="268"/>
      <c r="H9" s="269"/>
      <c r="I9" s="270"/>
      <c r="J9" s="269"/>
      <c r="K9" s="176"/>
      <c r="L9" s="150"/>
    </row>
    <row r="10" spans="1:13" s="4" customFormat="1" ht="18" x14ac:dyDescent="0.35">
      <c r="A10" s="152">
        <f t="shared" si="0"/>
        <v>2</v>
      </c>
      <c r="B10" s="231" t="s">
        <v>139</v>
      </c>
      <c r="C10" s="232" t="s">
        <v>141</v>
      </c>
      <c r="D10" s="233" t="s">
        <v>138</v>
      </c>
      <c r="E10" s="234">
        <v>3</v>
      </c>
      <c r="F10" s="237">
        <v>510</v>
      </c>
      <c r="G10" s="268"/>
      <c r="H10" s="269"/>
      <c r="I10" s="270"/>
      <c r="J10" s="269"/>
      <c r="K10" s="176"/>
      <c r="L10" s="150"/>
    </row>
    <row r="11" spans="1:13" s="4" customFormat="1" ht="18" x14ac:dyDescent="0.35">
      <c r="A11" s="152">
        <f t="shared" si="0"/>
        <v>3</v>
      </c>
      <c r="B11" s="231" t="s">
        <v>151</v>
      </c>
      <c r="C11" s="232" t="s">
        <v>152</v>
      </c>
      <c r="D11" s="233" t="s">
        <v>153</v>
      </c>
      <c r="E11" s="238">
        <v>6</v>
      </c>
      <c r="F11" s="239">
        <v>15</v>
      </c>
      <c r="G11" s="268"/>
      <c r="H11" s="269"/>
      <c r="I11" s="270"/>
      <c r="J11" s="269"/>
      <c r="K11" s="176" t="s">
        <v>135</v>
      </c>
      <c r="L11" s="150"/>
    </row>
    <row r="12" spans="1:13" s="4" customFormat="1" x14ac:dyDescent="0.35">
      <c r="A12" s="152">
        <f t="shared" si="0"/>
        <v>4</v>
      </c>
      <c r="B12" s="231" t="s">
        <v>114</v>
      </c>
      <c r="C12" s="232" t="s">
        <v>115</v>
      </c>
      <c r="D12" s="233" t="s">
        <v>142</v>
      </c>
      <c r="E12" s="238">
        <v>3</v>
      </c>
      <c r="F12" s="240" t="s">
        <v>116</v>
      </c>
      <c r="G12" s="268"/>
      <c r="H12" s="269"/>
      <c r="I12" s="270"/>
      <c r="J12" s="269"/>
      <c r="K12" s="176" t="s">
        <v>135</v>
      </c>
      <c r="L12" s="150"/>
    </row>
    <row r="13" spans="1:13" s="4" customFormat="1" x14ac:dyDescent="0.35">
      <c r="A13" s="152">
        <f t="shared" si="0"/>
        <v>5</v>
      </c>
      <c r="B13" s="231" t="s">
        <v>121</v>
      </c>
      <c r="C13" s="232" t="s">
        <v>122</v>
      </c>
      <c r="D13" s="233" t="s">
        <v>143</v>
      </c>
      <c r="E13" s="238">
        <v>3</v>
      </c>
      <c r="F13" s="240" t="s">
        <v>123</v>
      </c>
      <c r="G13" s="268"/>
      <c r="H13" s="269"/>
      <c r="I13" s="270"/>
      <c r="J13" s="269"/>
      <c r="K13" s="176" t="s">
        <v>135</v>
      </c>
      <c r="L13" s="150"/>
    </row>
    <row r="14" spans="1:13" s="4" customFormat="1" x14ac:dyDescent="0.35">
      <c r="A14" s="152">
        <f>ROW(A14)-8</f>
        <v>6</v>
      </c>
      <c r="B14" s="231" t="s">
        <v>118</v>
      </c>
      <c r="C14" s="232" t="s">
        <v>119</v>
      </c>
      <c r="D14" s="233" t="s">
        <v>142</v>
      </c>
      <c r="E14" s="238" t="s">
        <v>37</v>
      </c>
      <c r="F14" s="240" t="s">
        <v>120</v>
      </c>
      <c r="G14" s="268"/>
      <c r="H14" s="269"/>
      <c r="I14" s="270"/>
      <c r="J14" s="269"/>
      <c r="K14" s="176" t="s">
        <v>135</v>
      </c>
      <c r="L14" s="150"/>
    </row>
    <row r="15" spans="1:13" s="4" customFormat="1" x14ac:dyDescent="0.35">
      <c r="A15" s="152">
        <f t="shared" si="0"/>
        <v>7</v>
      </c>
      <c r="B15" s="231" t="s">
        <v>124</v>
      </c>
      <c r="C15" s="232" t="s">
        <v>125</v>
      </c>
      <c r="D15" s="233" t="s">
        <v>143</v>
      </c>
      <c r="E15" s="238" t="s">
        <v>37</v>
      </c>
      <c r="F15" s="240" t="s">
        <v>126</v>
      </c>
      <c r="G15" s="268"/>
      <c r="H15" s="269"/>
      <c r="I15" s="270"/>
      <c r="J15" s="269"/>
      <c r="K15" s="176" t="s">
        <v>135</v>
      </c>
      <c r="L15" s="150"/>
    </row>
    <row r="16" spans="1:13" s="4" customFormat="1" x14ac:dyDescent="0.35">
      <c r="A16" s="191">
        <f>ROW(A16)-8</f>
        <v>8</v>
      </c>
      <c r="B16" s="232" t="s">
        <v>154</v>
      </c>
      <c r="C16" s="232" t="s">
        <v>147</v>
      </c>
      <c r="D16" s="233" t="s">
        <v>155</v>
      </c>
      <c r="E16" s="238">
        <v>15</v>
      </c>
      <c r="F16" s="240" t="s">
        <v>117</v>
      </c>
      <c r="G16" s="268"/>
      <c r="H16" s="269"/>
      <c r="I16" s="270"/>
      <c r="J16" s="269"/>
      <c r="K16" s="176"/>
      <c r="L16" s="150"/>
    </row>
    <row r="17" spans="1:13" s="4" customFormat="1" x14ac:dyDescent="0.35">
      <c r="A17" s="191">
        <f>ROW(A17)-8</f>
        <v>9</v>
      </c>
      <c r="B17" s="232" t="s">
        <v>159</v>
      </c>
      <c r="C17" s="232" t="s">
        <v>147</v>
      </c>
      <c r="D17" s="233" t="s">
        <v>142</v>
      </c>
      <c r="E17" s="238">
        <v>3</v>
      </c>
      <c r="F17" s="240" t="s">
        <v>117</v>
      </c>
      <c r="G17" s="268"/>
      <c r="H17" s="269"/>
      <c r="I17" s="270"/>
      <c r="J17" s="269"/>
      <c r="K17" s="176"/>
      <c r="L17" s="150"/>
    </row>
    <row r="18" spans="1:13" s="4" customFormat="1" x14ac:dyDescent="0.35">
      <c r="A18" s="191">
        <f>ROW(A18)-8</f>
        <v>10</v>
      </c>
      <c r="B18" s="232" t="s">
        <v>158</v>
      </c>
      <c r="C18" s="232" t="s">
        <v>147</v>
      </c>
      <c r="D18" s="233" t="s">
        <v>143</v>
      </c>
      <c r="E18" s="238">
        <v>3</v>
      </c>
      <c r="F18" s="240" t="s">
        <v>117</v>
      </c>
      <c r="G18" s="268"/>
      <c r="H18" s="269"/>
      <c r="I18" s="270"/>
      <c r="J18" s="269"/>
      <c r="K18" s="176"/>
      <c r="L18" s="150"/>
    </row>
    <row r="19" spans="1:13" s="4" customFormat="1" x14ac:dyDescent="0.35">
      <c r="A19" s="191">
        <f>ROW(A19)-8</f>
        <v>11</v>
      </c>
      <c r="B19" s="232" t="s">
        <v>157</v>
      </c>
      <c r="C19" s="232" t="s">
        <v>147</v>
      </c>
      <c r="D19" s="233" t="s">
        <v>148</v>
      </c>
      <c r="E19" s="238">
        <v>1</v>
      </c>
      <c r="F19" s="240" t="s">
        <v>117</v>
      </c>
      <c r="G19" s="268"/>
      <c r="H19" s="269"/>
      <c r="I19" s="270"/>
      <c r="J19" s="269"/>
      <c r="K19" s="176"/>
      <c r="L19" s="150"/>
    </row>
    <row r="20" spans="1:13" s="4" customFormat="1" x14ac:dyDescent="0.35">
      <c r="A20" s="191">
        <f>ROW(A20)-8</f>
        <v>12</v>
      </c>
      <c r="B20" s="232" t="s">
        <v>156</v>
      </c>
      <c r="C20" s="232" t="s">
        <v>147</v>
      </c>
      <c r="D20" s="233" t="s">
        <v>148</v>
      </c>
      <c r="E20" s="238">
        <v>1</v>
      </c>
      <c r="F20" s="240" t="s">
        <v>117</v>
      </c>
      <c r="G20" s="268"/>
      <c r="H20" s="269"/>
      <c r="I20" s="270"/>
      <c r="J20" s="269"/>
      <c r="K20" s="176"/>
      <c r="L20" s="150"/>
    </row>
    <row r="21" spans="1:13" s="4" customFormat="1" x14ac:dyDescent="0.35">
      <c r="A21" s="191">
        <f t="shared" ref="A21:A23" si="1">ROW(A21)-8</f>
        <v>13</v>
      </c>
      <c r="B21" s="231" t="s">
        <v>160</v>
      </c>
      <c r="C21" s="232" t="s">
        <v>149</v>
      </c>
      <c r="D21" s="233" t="s">
        <v>148</v>
      </c>
      <c r="E21" s="238">
        <v>3</v>
      </c>
      <c r="F21" s="240" t="s">
        <v>117</v>
      </c>
      <c r="G21" s="268"/>
      <c r="H21" s="269"/>
      <c r="I21" s="270"/>
      <c r="J21" s="269"/>
      <c r="K21" s="176"/>
      <c r="L21" s="150"/>
    </row>
    <row r="22" spans="1:13" s="4" customFormat="1" x14ac:dyDescent="0.35">
      <c r="A22" s="191">
        <f t="shared" si="1"/>
        <v>14</v>
      </c>
      <c r="B22" s="231" t="s">
        <v>150</v>
      </c>
      <c r="C22" s="232" t="s">
        <v>144</v>
      </c>
      <c r="D22" s="233" t="s">
        <v>148</v>
      </c>
      <c r="E22" s="238">
        <v>2</v>
      </c>
      <c r="F22" s="240" t="s">
        <v>117</v>
      </c>
      <c r="G22" s="268"/>
      <c r="H22" s="269"/>
      <c r="I22" s="270"/>
      <c r="J22" s="269"/>
      <c r="K22" s="176"/>
      <c r="L22" s="150"/>
    </row>
    <row r="23" spans="1:13" s="4" customFormat="1" x14ac:dyDescent="0.35">
      <c r="A23" s="191">
        <f t="shared" si="1"/>
        <v>15</v>
      </c>
      <c r="B23" s="231" t="s">
        <v>161</v>
      </c>
      <c r="C23" s="232" t="s">
        <v>144</v>
      </c>
      <c r="D23" s="233" t="s">
        <v>148</v>
      </c>
      <c r="E23" s="238">
        <v>2</v>
      </c>
      <c r="F23" s="240" t="s">
        <v>117</v>
      </c>
      <c r="G23" s="268"/>
      <c r="H23" s="269"/>
      <c r="I23" s="270"/>
      <c r="J23" s="269"/>
      <c r="K23" s="176"/>
      <c r="L23" s="150"/>
    </row>
    <row r="24" spans="1:13" s="4" customFormat="1" x14ac:dyDescent="0.35">
      <c r="A24" s="152">
        <f t="shared" ref="A24:A27" si="2">ROW(A24)-8</f>
        <v>16</v>
      </c>
      <c r="B24" s="231" t="s">
        <v>129</v>
      </c>
      <c r="C24" s="232" t="s">
        <v>130</v>
      </c>
      <c r="D24" s="233" t="s">
        <v>145</v>
      </c>
      <c r="E24" s="238" t="s">
        <v>37</v>
      </c>
      <c r="F24" s="239">
        <v>220</v>
      </c>
      <c r="G24" s="268"/>
      <c r="H24" s="269"/>
      <c r="I24" s="270"/>
      <c r="J24" s="269"/>
      <c r="K24" s="176" t="s">
        <v>135</v>
      </c>
      <c r="L24" s="150"/>
    </row>
    <row r="25" spans="1:13" s="4" customFormat="1" x14ac:dyDescent="0.35">
      <c r="A25" s="152">
        <f t="shared" si="2"/>
        <v>17</v>
      </c>
      <c r="B25" s="200" t="s">
        <v>129</v>
      </c>
      <c r="C25" s="201" t="s">
        <v>280</v>
      </c>
      <c r="D25" s="241" t="s">
        <v>146</v>
      </c>
      <c r="E25" s="238" t="s">
        <v>37</v>
      </c>
      <c r="F25" s="239">
        <v>220</v>
      </c>
      <c r="G25" s="268"/>
      <c r="H25" s="269"/>
      <c r="I25" s="270"/>
      <c r="J25" s="269"/>
      <c r="K25" s="176" t="s">
        <v>135</v>
      </c>
      <c r="L25" s="150"/>
    </row>
    <row r="26" spans="1:13" s="4" customFormat="1" x14ac:dyDescent="0.35">
      <c r="A26" s="152">
        <f t="shared" si="2"/>
        <v>18</v>
      </c>
      <c r="B26" s="200" t="s">
        <v>129</v>
      </c>
      <c r="C26" s="201" t="s">
        <v>283</v>
      </c>
      <c r="D26" s="241" t="s">
        <v>284</v>
      </c>
      <c r="E26" s="238" t="s">
        <v>37</v>
      </c>
      <c r="F26" s="239">
        <v>22</v>
      </c>
      <c r="G26" s="268"/>
      <c r="H26" s="269"/>
      <c r="I26" s="270"/>
      <c r="J26" s="269"/>
      <c r="K26" s="176" t="s">
        <v>135</v>
      </c>
      <c r="L26" s="150"/>
    </row>
    <row r="27" spans="1:13" s="4" customFormat="1" ht="18" x14ac:dyDescent="0.35">
      <c r="A27" s="152">
        <f t="shared" si="2"/>
        <v>19</v>
      </c>
      <c r="B27" s="263" t="s">
        <v>131</v>
      </c>
      <c r="C27" s="232" t="s">
        <v>132</v>
      </c>
      <c r="D27" s="233" t="s">
        <v>133</v>
      </c>
      <c r="E27" s="238" t="s">
        <v>37</v>
      </c>
      <c r="F27" s="240" t="s">
        <v>134</v>
      </c>
      <c r="G27" s="268"/>
      <c r="H27" s="269"/>
      <c r="I27" s="270"/>
      <c r="J27" s="269"/>
      <c r="K27" s="176" t="s">
        <v>135</v>
      </c>
      <c r="L27" s="150"/>
    </row>
    <row r="28" spans="1:13" s="4" customFormat="1" x14ac:dyDescent="0.3">
      <c r="A28" s="336" t="s">
        <v>108</v>
      </c>
      <c r="B28" s="337"/>
      <c r="C28" s="337"/>
      <c r="D28" s="337"/>
      <c r="E28" s="337"/>
      <c r="F28" s="338"/>
      <c r="G28" s="167"/>
      <c r="H28" s="169"/>
      <c r="I28" s="168"/>
      <c r="J28" s="242"/>
      <c r="K28" s="165"/>
      <c r="L28" s="185"/>
    </row>
    <row r="29" spans="1:13" s="4" customFormat="1" x14ac:dyDescent="0.3">
      <c r="A29" s="166"/>
      <c r="B29" s="170" t="s">
        <v>162</v>
      </c>
      <c r="C29" s="165"/>
      <c r="D29" s="165"/>
      <c r="E29" s="165"/>
      <c r="F29" s="165"/>
      <c r="G29" s="165"/>
      <c r="H29" s="165"/>
      <c r="I29" s="165"/>
      <c r="J29" s="208"/>
      <c r="K29" s="208"/>
      <c r="L29" s="150"/>
    </row>
    <row r="30" spans="1:13" s="4" customFormat="1" ht="27" x14ac:dyDescent="0.35">
      <c r="A30" s="191">
        <f>ROW(A30)-10</f>
        <v>20</v>
      </c>
      <c r="B30" s="231" t="s">
        <v>163</v>
      </c>
      <c r="C30" s="232" t="s">
        <v>165</v>
      </c>
      <c r="D30" s="233" t="s">
        <v>164</v>
      </c>
      <c r="E30" s="238">
        <v>1</v>
      </c>
      <c r="F30" s="240" t="s">
        <v>117</v>
      </c>
      <c r="G30" s="248"/>
      <c r="H30" s="267"/>
      <c r="I30" s="262"/>
      <c r="J30" s="267"/>
      <c r="K30" s="176"/>
      <c r="L30" s="150"/>
    </row>
    <row r="31" spans="1:13" s="4" customFormat="1" ht="124.5" customHeight="1" x14ac:dyDescent="0.35">
      <c r="A31" s="191">
        <f>ROW(A31)-10</f>
        <v>21</v>
      </c>
      <c r="B31" s="231" t="s">
        <v>166</v>
      </c>
      <c r="C31" s="232" t="s">
        <v>172</v>
      </c>
      <c r="D31" s="233" t="s">
        <v>164</v>
      </c>
      <c r="E31" s="238">
        <v>1</v>
      </c>
      <c r="F31" s="240" t="s">
        <v>117</v>
      </c>
      <c r="G31" s="248"/>
      <c r="H31" s="267"/>
      <c r="I31" s="262"/>
      <c r="J31" s="267"/>
      <c r="K31" s="176"/>
      <c r="L31" s="150"/>
      <c r="M31" s="271"/>
    </row>
    <row r="32" spans="1:13" s="4" customFormat="1" x14ac:dyDescent="0.3">
      <c r="A32" s="336" t="s">
        <v>108</v>
      </c>
      <c r="B32" s="337"/>
      <c r="C32" s="337"/>
      <c r="D32" s="337"/>
      <c r="E32" s="337"/>
      <c r="F32" s="338"/>
      <c r="G32" s="167"/>
      <c r="H32" s="169"/>
      <c r="I32" s="168"/>
      <c r="J32" s="242"/>
      <c r="K32" s="165"/>
      <c r="L32" s="185"/>
      <c r="M32" s="271"/>
    </row>
    <row r="33" spans="1:13" s="4" customFormat="1" x14ac:dyDescent="0.3">
      <c r="A33" s="166"/>
      <c r="B33" s="170" t="s">
        <v>169</v>
      </c>
      <c r="C33" s="165"/>
      <c r="D33" s="165"/>
      <c r="E33" s="165"/>
      <c r="F33" s="165"/>
      <c r="G33" s="165"/>
      <c r="H33" s="165"/>
      <c r="I33" s="165"/>
      <c r="J33" s="208"/>
      <c r="K33" s="165"/>
      <c r="L33" s="185"/>
      <c r="M33" s="271"/>
    </row>
    <row r="34" spans="1:13" s="4" customFormat="1" ht="18" x14ac:dyDescent="0.35">
      <c r="A34" s="191">
        <f>ROW(A34)-12</f>
        <v>22</v>
      </c>
      <c r="B34" s="231" t="s">
        <v>167</v>
      </c>
      <c r="C34" s="232" t="s">
        <v>170</v>
      </c>
      <c r="D34" s="233" t="s">
        <v>168</v>
      </c>
      <c r="E34" s="238">
        <v>1</v>
      </c>
      <c r="F34" s="240" t="s">
        <v>117</v>
      </c>
      <c r="G34" s="248"/>
      <c r="H34" s="267"/>
      <c r="I34" s="262"/>
      <c r="J34" s="267"/>
      <c r="K34" s="176"/>
      <c r="L34" s="150"/>
      <c r="M34" s="271"/>
    </row>
    <row r="35" spans="1:13" s="4" customFormat="1" ht="52.5" customHeight="1" x14ac:dyDescent="0.35">
      <c r="A35" s="191">
        <f>ROW(A35)-12</f>
        <v>23</v>
      </c>
      <c r="B35" s="231" t="s">
        <v>171</v>
      </c>
      <c r="C35" s="232" t="s">
        <v>173</v>
      </c>
      <c r="D35" s="233" t="s">
        <v>168</v>
      </c>
      <c r="E35" s="238">
        <v>1</v>
      </c>
      <c r="F35" s="240" t="s">
        <v>117</v>
      </c>
      <c r="G35" s="248"/>
      <c r="H35" s="267"/>
      <c r="I35" s="262"/>
      <c r="J35" s="267"/>
      <c r="K35" s="176"/>
      <c r="L35" s="150"/>
      <c r="M35" s="271"/>
    </row>
    <row r="36" spans="1:13" s="4" customFormat="1" x14ac:dyDescent="0.3">
      <c r="A36" s="336" t="s">
        <v>108</v>
      </c>
      <c r="B36" s="337"/>
      <c r="C36" s="337"/>
      <c r="D36" s="337"/>
      <c r="E36" s="337"/>
      <c r="F36" s="338"/>
      <c r="G36" s="167"/>
      <c r="H36" s="169"/>
      <c r="I36" s="168"/>
      <c r="J36" s="242"/>
      <c r="K36" s="208"/>
      <c r="L36" s="150"/>
    </row>
    <row r="37" spans="1:13" s="4" customFormat="1" x14ac:dyDescent="0.25">
      <c r="A37" s="189"/>
      <c r="B37" s="193" t="s">
        <v>174</v>
      </c>
      <c r="C37" s="190"/>
      <c r="D37" s="190"/>
      <c r="E37" s="190"/>
      <c r="F37" s="190"/>
      <c r="G37" s="190"/>
      <c r="H37" s="190"/>
      <c r="I37" s="190"/>
      <c r="J37" s="172"/>
      <c r="K37" s="223"/>
      <c r="L37" s="185"/>
      <c r="M37" s="271"/>
    </row>
    <row r="38" spans="1:13" s="4" customFormat="1" ht="18" x14ac:dyDescent="0.35">
      <c r="A38" s="191">
        <f>ROW(A38)-14</f>
        <v>24</v>
      </c>
      <c r="B38" s="231" t="s">
        <v>175</v>
      </c>
      <c r="C38" s="232" t="s">
        <v>175</v>
      </c>
      <c r="D38" s="233" t="s">
        <v>176</v>
      </c>
      <c r="E38" s="238">
        <v>8</v>
      </c>
      <c r="F38" s="240" t="s">
        <v>117</v>
      </c>
      <c r="G38" s="236"/>
      <c r="H38" s="192"/>
      <c r="I38" s="243"/>
      <c r="J38" s="192"/>
      <c r="K38" s="176"/>
      <c r="L38" s="150"/>
    </row>
    <row r="39" spans="1:13" s="4" customFormat="1" ht="18" x14ac:dyDescent="0.35">
      <c r="A39" s="191">
        <f t="shared" ref="A39:A44" si="3">ROW(A39)-14</f>
        <v>25</v>
      </c>
      <c r="B39" s="231" t="s">
        <v>177</v>
      </c>
      <c r="C39" s="232" t="s">
        <v>177</v>
      </c>
      <c r="D39" s="233" t="s">
        <v>176</v>
      </c>
      <c r="E39" s="238">
        <v>1</v>
      </c>
      <c r="F39" s="240" t="s">
        <v>117</v>
      </c>
      <c r="G39" s="236"/>
      <c r="H39" s="192"/>
      <c r="I39" s="243"/>
      <c r="J39" s="192"/>
      <c r="K39" s="176"/>
      <c r="L39" s="150"/>
    </row>
    <row r="40" spans="1:13" s="4" customFormat="1" x14ac:dyDescent="0.35">
      <c r="A40" s="191">
        <f t="shared" si="3"/>
        <v>26</v>
      </c>
      <c r="B40" s="231" t="s">
        <v>178</v>
      </c>
      <c r="C40" s="232" t="s">
        <v>178</v>
      </c>
      <c r="D40" s="233" t="s">
        <v>176</v>
      </c>
      <c r="E40" s="234">
        <v>1</v>
      </c>
      <c r="F40" s="240" t="s">
        <v>117</v>
      </c>
      <c r="G40" s="236"/>
      <c r="H40" s="192"/>
      <c r="I40" s="243"/>
      <c r="J40" s="192"/>
      <c r="K40" s="176"/>
      <c r="L40" s="150"/>
    </row>
    <row r="41" spans="1:13" s="4" customFormat="1" x14ac:dyDescent="0.35">
      <c r="A41" s="191">
        <f t="shared" si="3"/>
        <v>27</v>
      </c>
      <c r="B41" s="244" t="s">
        <v>179</v>
      </c>
      <c r="C41" s="244" t="s">
        <v>179</v>
      </c>
      <c r="D41" s="245" t="s">
        <v>176</v>
      </c>
      <c r="E41" s="238">
        <v>2</v>
      </c>
      <c r="F41" s="240" t="s">
        <v>117</v>
      </c>
      <c r="G41" s="236"/>
      <c r="H41" s="192"/>
      <c r="I41" s="243"/>
      <c r="J41" s="192"/>
      <c r="K41" s="176"/>
      <c r="L41" s="150"/>
    </row>
    <row r="42" spans="1:13" s="4" customFormat="1" x14ac:dyDescent="0.35">
      <c r="A42" s="191">
        <f t="shared" si="3"/>
        <v>28</v>
      </c>
      <c r="B42" s="231" t="s">
        <v>180</v>
      </c>
      <c r="C42" s="232" t="s">
        <v>180</v>
      </c>
      <c r="D42" s="233" t="s">
        <v>176</v>
      </c>
      <c r="E42" s="238">
        <v>1</v>
      </c>
      <c r="F42" s="240" t="s">
        <v>117</v>
      </c>
      <c r="G42" s="236"/>
      <c r="H42" s="192"/>
      <c r="I42" s="243"/>
      <c r="J42" s="192"/>
      <c r="K42" s="176"/>
      <c r="L42" s="150"/>
    </row>
    <row r="43" spans="1:13" s="4" customFormat="1" x14ac:dyDescent="0.35">
      <c r="A43" s="191">
        <f t="shared" si="3"/>
        <v>29</v>
      </c>
      <c r="B43" s="200" t="s">
        <v>260</v>
      </c>
      <c r="C43" s="200" t="s">
        <v>260</v>
      </c>
      <c r="D43" s="241" t="s">
        <v>176</v>
      </c>
      <c r="E43" s="238">
        <v>1</v>
      </c>
      <c r="F43" s="240" t="s">
        <v>117</v>
      </c>
      <c r="G43" s="236"/>
      <c r="H43" s="192"/>
      <c r="I43" s="243"/>
      <c r="J43" s="192"/>
      <c r="K43" s="176"/>
      <c r="L43" s="150"/>
    </row>
    <row r="44" spans="1:13" s="4" customFormat="1" x14ac:dyDescent="0.35">
      <c r="A44" s="191">
        <f t="shared" si="3"/>
        <v>30</v>
      </c>
      <c r="B44" s="200" t="s">
        <v>222</v>
      </c>
      <c r="C44" s="200" t="s">
        <v>222</v>
      </c>
      <c r="D44" s="241" t="s">
        <v>176</v>
      </c>
      <c r="E44" s="238">
        <v>1</v>
      </c>
      <c r="F44" s="240" t="s">
        <v>117</v>
      </c>
      <c r="G44" s="236"/>
      <c r="H44" s="192"/>
      <c r="I44" s="243"/>
      <c r="J44" s="192"/>
      <c r="K44" s="176"/>
      <c r="L44" s="150"/>
    </row>
    <row r="45" spans="1:13" x14ac:dyDescent="0.35">
      <c r="A45" s="189"/>
      <c r="B45" s="193"/>
      <c r="C45" s="190"/>
      <c r="D45" s="190"/>
      <c r="E45" s="325" t="s">
        <v>108</v>
      </c>
      <c r="F45" s="326"/>
      <c r="G45" s="173"/>
      <c r="H45" s="194"/>
      <c r="I45" s="195"/>
      <c r="J45" s="194"/>
      <c r="K45" s="224"/>
      <c r="L45" s="151"/>
    </row>
    <row r="46" spans="1:13" x14ac:dyDescent="0.35">
      <c r="A46" s="189"/>
      <c r="B46" s="221" t="s">
        <v>181</v>
      </c>
      <c r="C46" s="190"/>
      <c r="D46" s="190"/>
      <c r="E46" s="190"/>
      <c r="F46" s="190"/>
      <c r="G46" s="190"/>
      <c r="H46" s="190"/>
      <c r="I46" s="190"/>
      <c r="J46" s="172"/>
      <c r="K46" s="172"/>
      <c r="L46" s="151"/>
    </row>
    <row r="47" spans="1:13" ht="12.75" customHeight="1" x14ac:dyDescent="0.35">
      <c r="A47" s="191">
        <f>ROW(A47)-16</f>
        <v>31</v>
      </c>
      <c r="B47" s="231" t="s">
        <v>127</v>
      </c>
      <c r="C47" s="232" t="s">
        <v>197</v>
      </c>
      <c r="D47" s="233" t="s">
        <v>202</v>
      </c>
      <c r="E47" s="238">
        <v>1</v>
      </c>
      <c r="F47" s="239">
        <v>30</v>
      </c>
      <c r="G47" s="248"/>
      <c r="H47" s="267"/>
      <c r="I47" s="262"/>
      <c r="J47" s="267"/>
      <c r="K47" s="176" t="s">
        <v>135</v>
      </c>
      <c r="L47" s="151"/>
      <c r="M47" s="4"/>
    </row>
    <row r="48" spans="1:13" x14ac:dyDescent="0.35">
      <c r="A48" s="191">
        <f t="shared" ref="A48:A53" si="4">ROW(A48)-16</f>
        <v>32</v>
      </c>
      <c r="B48" s="231" t="s">
        <v>127</v>
      </c>
      <c r="C48" s="232" t="s">
        <v>128</v>
      </c>
      <c r="D48" s="233" t="s">
        <v>203</v>
      </c>
      <c r="E48" s="238">
        <v>1</v>
      </c>
      <c r="F48" s="239">
        <v>30</v>
      </c>
      <c r="G48" s="248"/>
      <c r="H48" s="267"/>
      <c r="I48" s="262"/>
      <c r="J48" s="267"/>
      <c r="K48" s="176" t="s">
        <v>135</v>
      </c>
      <c r="L48" s="151"/>
      <c r="M48" s="4"/>
    </row>
    <row r="49" spans="1:13" ht="18" x14ac:dyDescent="0.35">
      <c r="A49" s="191">
        <f t="shared" si="4"/>
        <v>33</v>
      </c>
      <c r="B49" s="231" t="s">
        <v>198</v>
      </c>
      <c r="C49" s="232" t="s">
        <v>199</v>
      </c>
      <c r="D49" s="233" t="s">
        <v>204</v>
      </c>
      <c r="E49" s="238">
        <v>3</v>
      </c>
      <c r="F49" s="239">
        <v>8</v>
      </c>
      <c r="G49" s="248"/>
      <c r="H49" s="267"/>
      <c r="I49" s="262"/>
      <c r="J49" s="267"/>
      <c r="K49" s="176" t="s">
        <v>135</v>
      </c>
      <c r="L49" s="151"/>
      <c r="M49" s="4"/>
    </row>
    <row r="50" spans="1:13" ht="18" x14ac:dyDescent="0.35">
      <c r="A50" s="191">
        <f t="shared" si="4"/>
        <v>34</v>
      </c>
      <c r="B50" s="263" t="s">
        <v>200</v>
      </c>
      <c r="C50" s="232" t="s">
        <v>201</v>
      </c>
      <c r="D50" s="233" t="s">
        <v>204</v>
      </c>
      <c r="E50" s="238">
        <v>8</v>
      </c>
      <c r="F50" s="239">
        <v>0</v>
      </c>
      <c r="G50" s="248"/>
      <c r="H50" s="267"/>
      <c r="I50" s="262"/>
      <c r="J50" s="267"/>
      <c r="K50" s="176" t="s">
        <v>135</v>
      </c>
      <c r="L50" s="151"/>
    </row>
    <row r="51" spans="1:13" x14ac:dyDescent="0.35">
      <c r="A51" s="191"/>
      <c r="B51" s="232" t="s">
        <v>156</v>
      </c>
      <c r="C51" s="232" t="s">
        <v>147</v>
      </c>
      <c r="D51" s="233" t="s">
        <v>203</v>
      </c>
      <c r="E51" s="238">
        <v>2</v>
      </c>
      <c r="F51" s="240" t="s">
        <v>117</v>
      </c>
      <c r="G51" s="248"/>
      <c r="H51" s="267"/>
      <c r="I51" s="262"/>
      <c r="J51" s="267"/>
      <c r="K51" s="176"/>
      <c r="L51" s="151"/>
    </row>
    <row r="52" spans="1:13" x14ac:dyDescent="0.35">
      <c r="A52" s="191">
        <f t="shared" si="4"/>
        <v>36</v>
      </c>
      <c r="B52" s="264" t="s">
        <v>205</v>
      </c>
      <c r="C52" s="232" t="s">
        <v>205</v>
      </c>
      <c r="D52" s="233" t="s">
        <v>206</v>
      </c>
      <c r="E52" s="238">
        <v>2</v>
      </c>
      <c r="F52" s="240" t="s">
        <v>117</v>
      </c>
      <c r="G52" s="248"/>
      <c r="H52" s="267"/>
      <c r="I52" s="262"/>
      <c r="J52" s="267"/>
      <c r="K52" s="176"/>
      <c r="L52" s="151"/>
    </row>
    <row r="53" spans="1:13" ht="18" x14ac:dyDescent="0.35">
      <c r="A53" s="191">
        <f t="shared" si="4"/>
        <v>37</v>
      </c>
      <c r="B53" s="231" t="s">
        <v>161</v>
      </c>
      <c r="C53" s="232" t="s">
        <v>144</v>
      </c>
      <c r="D53" s="233" t="s">
        <v>204</v>
      </c>
      <c r="E53" s="238">
        <v>2</v>
      </c>
      <c r="F53" s="240" t="s">
        <v>117</v>
      </c>
      <c r="G53" s="248"/>
      <c r="H53" s="267"/>
      <c r="I53" s="262"/>
      <c r="J53" s="267"/>
      <c r="K53" s="176"/>
    </row>
    <row r="54" spans="1:13" x14ac:dyDescent="0.35">
      <c r="A54" s="189"/>
      <c r="B54" s="193"/>
      <c r="C54" s="190"/>
      <c r="D54" s="190"/>
      <c r="E54" s="325" t="s">
        <v>108</v>
      </c>
      <c r="F54" s="326"/>
      <c r="G54" s="173"/>
      <c r="H54" s="194"/>
      <c r="I54" s="195"/>
      <c r="J54" s="194"/>
      <c r="K54" s="225"/>
    </row>
    <row r="55" spans="1:13" x14ac:dyDescent="0.35">
      <c r="A55" s="189"/>
      <c r="B55" s="193" t="s">
        <v>196</v>
      </c>
      <c r="C55" s="190"/>
      <c r="D55" s="190"/>
      <c r="E55" s="190"/>
      <c r="F55" s="190"/>
      <c r="G55" s="190"/>
      <c r="H55" s="190"/>
      <c r="I55" s="190"/>
      <c r="J55" s="172"/>
      <c r="K55" s="190"/>
      <c r="L55" s="186"/>
    </row>
    <row r="56" spans="1:13" s="181" customFormat="1" ht="18" x14ac:dyDescent="0.35">
      <c r="A56" s="191">
        <f t="shared" ref="A56" si="5">ROW(A56)-16</f>
        <v>40</v>
      </c>
      <c r="B56" s="232" t="s">
        <v>226</v>
      </c>
      <c r="C56" s="232" t="s">
        <v>226</v>
      </c>
      <c r="D56" s="233" t="s">
        <v>196</v>
      </c>
      <c r="E56" s="238">
        <v>0</v>
      </c>
      <c r="F56" s="239">
        <v>40</v>
      </c>
      <c r="G56" s="248"/>
      <c r="H56" s="267"/>
      <c r="I56" s="262"/>
      <c r="J56" s="267"/>
      <c r="K56" s="176" t="s">
        <v>135</v>
      </c>
      <c r="L56" s="182"/>
    </row>
    <row r="57" spans="1:13" ht="18" x14ac:dyDescent="0.35">
      <c r="A57" s="191">
        <f>ROW(A57)-18</f>
        <v>39</v>
      </c>
      <c r="B57" s="232" t="s">
        <v>229</v>
      </c>
      <c r="C57" s="232" t="s">
        <v>228</v>
      </c>
      <c r="D57" s="233" t="s">
        <v>196</v>
      </c>
      <c r="E57" s="238">
        <v>0</v>
      </c>
      <c r="F57" s="239">
        <v>14</v>
      </c>
      <c r="G57" s="248"/>
      <c r="H57" s="267"/>
      <c r="I57" s="262"/>
      <c r="J57" s="267"/>
      <c r="K57" s="176" t="s">
        <v>135</v>
      </c>
    </row>
    <row r="58" spans="1:13" ht="30" customHeight="1" x14ac:dyDescent="0.35">
      <c r="A58" s="191">
        <f t="shared" ref="A58:A70" si="6">ROW(A58)-18</f>
        <v>40</v>
      </c>
      <c r="B58" s="232" t="s">
        <v>227</v>
      </c>
      <c r="C58" s="232" t="s">
        <v>227</v>
      </c>
      <c r="D58" s="233" t="s">
        <v>196</v>
      </c>
      <c r="E58" s="238">
        <v>0</v>
      </c>
      <c r="F58" s="239">
        <v>10</v>
      </c>
      <c r="G58" s="248"/>
      <c r="H58" s="267"/>
      <c r="I58" s="262"/>
      <c r="J58" s="267"/>
      <c r="K58" s="176" t="s">
        <v>135</v>
      </c>
    </row>
    <row r="59" spans="1:13" ht="27" x14ac:dyDescent="0.35">
      <c r="A59" s="191">
        <f t="shared" si="6"/>
        <v>41</v>
      </c>
      <c r="B59" s="232" t="s">
        <v>230</v>
      </c>
      <c r="C59" s="232" t="s">
        <v>230</v>
      </c>
      <c r="D59" s="233" t="s">
        <v>196</v>
      </c>
      <c r="E59" s="238">
        <v>0</v>
      </c>
      <c r="F59" s="239">
        <v>16</v>
      </c>
      <c r="G59" s="248"/>
      <c r="H59" s="267"/>
      <c r="I59" s="262"/>
      <c r="J59" s="267"/>
      <c r="K59" s="176" t="s">
        <v>135</v>
      </c>
    </row>
    <row r="60" spans="1:13" ht="30" customHeight="1" x14ac:dyDescent="0.35">
      <c r="A60" s="191">
        <f t="shared" si="6"/>
        <v>42</v>
      </c>
      <c r="B60" s="232" t="s">
        <v>232</v>
      </c>
      <c r="C60" s="232" t="s">
        <v>231</v>
      </c>
      <c r="D60" s="233" t="s">
        <v>196</v>
      </c>
      <c r="E60" s="238">
        <v>0</v>
      </c>
      <c r="F60" s="239">
        <v>16</v>
      </c>
      <c r="G60" s="248"/>
      <c r="H60" s="267"/>
      <c r="I60" s="262"/>
      <c r="J60" s="267"/>
      <c r="K60" s="176" t="s">
        <v>135</v>
      </c>
    </row>
    <row r="61" spans="1:13" ht="30" customHeight="1" x14ac:dyDescent="0.35">
      <c r="A61" s="191">
        <f t="shared" si="6"/>
        <v>43</v>
      </c>
      <c r="B61" s="232" t="s">
        <v>207</v>
      </c>
      <c r="C61" s="232" t="s">
        <v>207</v>
      </c>
      <c r="D61" s="233" t="s">
        <v>196</v>
      </c>
      <c r="E61" s="238">
        <v>0</v>
      </c>
      <c r="F61" s="239">
        <v>16</v>
      </c>
      <c r="G61" s="248"/>
      <c r="H61" s="267"/>
      <c r="I61" s="262"/>
      <c r="J61" s="267"/>
      <c r="K61" s="176" t="s">
        <v>135</v>
      </c>
    </row>
    <row r="62" spans="1:13" ht="18" x14ac:dyDescent="0.35">
      <c r="A62" s="191">
        <f t="shared" si="6"/>
        <v>44</v>
      </c>
      <c r="B62" s="201" t="s">
        <v>281</v>
      </c>
      <c r="C62" s="201" t="s">
        <v>282</v>
      </c>
      <c r="D62" s="241" t="s">
        <v>196</v>
      </c>
      <c r="E62" s="246">
        <v>0</v>
      </c>
      <c r="F62" s="247">
        <v>100</v>
      </c>
      <c r="G62" s="272"/>
      <c r="H62" s="267"/>
      <c r="I62" s="262"/>
      <c r="J62" s="267"/>
      <c r="K62" s="226" t="s">
        <v>135</v>
      </c>
    </row>
    <row r="63" spans="1:13" ht="36" x14ac:dyDescent="0.35">
      <c r="A63" s="191">
        <f t="shared" si="6"/>
        <v>45</v>
      </c>
      <c r="B63" s="232" t="s">
        <v>208</v>
      </c>
      <c r="C63" s="232" t="s">
        <v>208</v>
      </c>
      <c r="D63" s="233" t="s">
        <v>196</v>
      </c>
      <c r="E63" s="238">
        <v>0</v>
      </c>
      <c r="F63" s="239">
        <v>100</v>
      </c>
      <c r="G63" s="248"/>
      <c r="H63" s="267"/>
      <c r="I63" s="262"/>
      <c r="J63" s="267"/>
      <c r="K63" s="176" t="s">
        <v>135</v>
      </c>
    </row>
    <row r="64" spans="1:13" ht="27" x14ac:dyDescent="0.35">
      <c r="A64" s="191">
        <f t="shared" si="6"/>
        <v>46</v>
      </c>
      <c r="B64" s="232" t="s">
        <v>233</v>
      </c>
      <c r="C64" s="232" t="s">
        <v>233</v>
      </c>
      <c r="D64" s="233" t="s">
        <v>196</v>
      </c>
      <c r="E64" s="238">
        <v>0</v>
      </c>
      <c r="F64" s="239">
        <v>14</v>
      </c>
      <c r="G64" s="248"/>
      <c r="H64" s="267"/>
      <c r="I64" s="262"/>
      <c r="J64" s="267"/>
      <c r="K64" s="176"/>
    </row>
    <row r="65" spans="1:12" ht="27" x14ac:dyDescent="0.35">
      <c r="A65" s="191">
        <f t="shared" si="6"/>
        <v>47</v>
      </c>
      <c r="B65" s="232" t="s">
        <v>234</v>
      </c>
      <c r="C65" s="232" t="s">
        <v>234</v>
      </c>
      <c r="D65" s="233" t="s">
        <v>196</v>
      </c>
      <c r="E65" s="238">
        <v>0</v>
      </c>
      <c r="F65" s="239">
        <v>100</v>
      </c>
      <c r="G65" s="248"/>
      <c r="H65" s="267"/>
      <c r="I65" s="262"/>
      <c r="J65" s="267"/>
      <c r="K65" s="176"/>
    </row>
    <row r="66" spans="1:12" s="183" customFormat="1" ht="18" x14ac:dyDescent="0.35">
      <c r="A66" s="191">
        <f t="shared" si="6"/>
        <v>48</v>
      </c>
      <c r="B66" s="232" t="s">
        <v>247</v>
      </c>
      <c r="C66" s="232" t="s">
        <v>247</v>
      </c>
      <c r="D66" s="233" t="s">
        <v>196</v>
      </c>
      <c r="E66" s="238">
        <v>0</v>
      </c>
      <c r="F66" s="239">
        <v>18</v>
      </c>
      <c r="G66" s="248"/>
      <c r="H66" s="267"/>
      <c r="I66" s="262"/>
      <c r="J66" s="267"/>
      <c r="K66" s="176"/>
      <c r="L66" s="184"/>
    </row>
    <row r="67" spans="1:12" s="183" customFormat="1" ht="27" x14ac:dyDescent="0.35">
      <c r="A67" s="191">
        <f t="shared" si="6"/>
        <v>49</v>
      </c>
      <c r="B67" s="232" t="s">
        <v>250</v>
      </c>
      <c r="C67" s="232" t="s">
        <v>250</v>
      </c>
      <c r="D67" s="233" t="s">
        <v>196</v>
      </c>
      <c r="E67" s="238">
        <v>0</v>
      </c>
      <c r="F67" s="239">
        <v>18</v>
      </c>
      <c r="G67" s="248"/>
      <c r="H67" s="267"/>
      <c r="I67" s="262"/>
      <c r="J67" s="267"/>
      <c r="K67" s="176"/>
      <c r="L67" s="184"/>
    </row>
    <row r="68" spans="1:12" s="183" customFormat="1" ht="27" x14ac:dyDescent="0.35">
      <c r="A68" s="191">
        <f t="shared" si="6"/>
        <v>50</v>
      </c>
      <c r="B68" s="232" t="s">
        <v>251</v>
      </c>
      <c r="C68" s="232" t="s">
        <v>251</v>
      </c>
      <c r="D68" s="233" t="s">
        <v>196</v>
      </c>
      <c r="E68" s="238">
        <v>0</v>
      </c>
      <c r="F68" s="239">
        <v>19</v>
      </c>
      <c r="G68" s="248"/>
      <c r="H68" s="267"/>
      <c r="I68" s="262"/>
      <c r="J68" s="267"/>
      <c r="K68" s="176"/>
      <c r="L68" s="184"/>
    </row>
    <row r="69" spans="1:12" s="183" customFormat="1" ht="18" x14ac:dyDescent="0.35">
      <c r="A69" s="191">
        <f t="shared" si="6"/>
        <v>51</v>
      </c>
      <c r="B69" s="232" t="s">
        <v>248</v>
      </c>
      <c r="C69" s="232" t="s">
        <v>248</v>
      </c>
      <c r="D69" s="233" t="s">
        <v>196</v>
      </c>
      <c r="E69" s="238">
        <v>0</v>
      </c>
      <c r="F69" s="239">
        <v>12.5</v>
      </c>
      <c r="G69" s="248"/>
      <c r="H69" s="267"/>
      <c r="I69" s="262"/>
      <c r="J69" s="267"/>
      <c r="K69" s="176"/>
      <c r="L69" s="184"/>
    </row>
    <row r="70" spans="1:12" s="183" customFormat="1" ht="18" x14ac:dyDescent="0.35">
      <c r="A70" s="191">
        <f t="shared" si="6"/>
        <v>52</v>
      </c>
      <c r="B70" s="232" t="s">
        <v>249</v>
      </c>
      <c r="C70" s="232" t="s">
        <v>249</v>
      </c>
      <c r="D70" s="233" t="s">
        <v>196</v>
      </c>
      <c r="E70" s="238">
        <v>0</v>
      </c>
      <c r="F70" s="239">
        <v>4.5</v>
      </c>
      <c r="G70" s="248"/>
      <c r="H70" s="267"/>
      <c r="I70" s="262"/>
      <c r="J70" s="267"/>
      <c r="K70" s="176"/>
      <c r="L70" s="184"/>
    </row>
    <row r="71" spans="1:12" x14ac:dyDescent="0.35">
      <c r="A71" s="189"/>
      <c r="B71" s="193"/>
      <c r="C71" s="190"/>
      <c r="D71" s="190"/>
      <c r="E71" s="325" t="s">
        <v>108</v>
      </c>
      <c r="F71" s="326"/>
      <c r="G71" s="173"/>
      <c r="H71" s="194"/>
      <c r="I71" s="195"/>
      <c r="J71" s="194"/>
      <c r="K71" s="225"/>
    </row>
    <row r="72" spans="1:12" x14ac:dyDescent="0.35">
      <c r="A72" s="189"/>
      <c r="B72" s="193" t="s">
        <v>210</v>
      </c>
      <c r="C72" s="190"/>
      <c r="D72" s="190"/>
      <c r="E72" s="190"/>
      <c r="F72" s="190"/>
      <c r="G72" s="190"/>
      <c r="H72" s="190"/>
      <c r="I72" s="190"/>
      <c r="J72" s="172"/>
      <c r="K72" s="172"/>
    </row>
    <row r="73" spans="1:12" ht="27" x14ac:dyDescent="0.35">
      <c r="A73" s="191">
        <f>ROW(A73)-20</f>
        <v>53</v>
      </c>
      <c r="B73" s="201" t="s">
        <v>296</v>
      </c>
      <c r="C73" s="201" t="s">
        <v>296</v>
      </c>
      <c r="D73" s="241" t="s">
        <v>209</v>
      </c>
      <c r="E73" s="246">
        <v>28</v>
      </c>
      <c r="F73" s="247">
        <v>0</v>
      </c>
      <c r="G73" s="272"/>
      <c r="H73" s="267"/>
      <c r="I73" s="262"/>
      <c r="J73" s="267"/>
      <c r="K73" s="226"/>
    </row>
    <row r="74" spans="1:12" x14ac:dyDescent="0.35">
      <c r="A74" s="189"/>
      <c r="B74" s="193"/>
      <c r="C74" s="190"/>
      <c r="D74" s="190"/>
      <c r="E74" s="325" t="s">
        <v>108</v>
      </c>
      <c r="F74" s="326"/>
      <c r="G74" s="173"/>
      <c r="H74" s="194"/>
      <c r="I74" s="195"/>
      <c r="J74" s="194"/>
      <c r="K74" s="225"/>
    </row>
    <row r="75" spans="1:12" x14ac:dyDescent="0.35">
      <c r="A75" s="189"/>
      <c r="B75" s="193" t="s">
        <v>212</v>
      </c>
      <c r="C75" s="190"/>
      <c r="D75" s="190"/>
      <c r="E75" s="190"/>
      <c r="F75" s="190"/>
      <c r="G75" s="190"/>
      <c r="H75" s="190"/>
      <c r="I75" s="190"/>
      <c r="J75" s="172"/>
      <c r="K75" s="190"/>
      <c r="L75" s="186"/>
    </row>
    <row r="76" spans="1:12" ht="27" x14ac:dyDescent="0.35">
      <c r="A76" s="191">
        <f t="shared" ref="A76:A81" si="7">ROW(A76)-20</f>
        <v>56</v>
      </c>
      <c r="B76" s="264" t="s">
        <v>211</v>
      </c>
      <c r="C76" s="232" t="s">
        <v>211</v>
      </c>
      <c r="D76" s="233" t="s">
        <v>214</v>
      </c>
      <c r="E76" s="246">
        <v>0</v>
      </c>
      <c r="F76" s="247">
        <v>150</v>
      </c>
      <c r="G76" s="272"/>
      <c r="H76" s="267"/>
      <c r="I76" s="262"/>
      <c r="J76" s="267"/>
      <c r="K76" s="176"/>
    </row>
    <row r="77" spans="1:12" ht="18" x14ac:dyDescent="0.35">
      <c r="A77" s="191">
        <f t="shared" si="7"/>
        <v>57</v>
      </c>
      <c r="B77" s="232" t="s">
        <v>215</v>
      </c>
      <c r="C77" s="232" t="s">
        <v>215</v>
      </c>
      <c r="D77" s="233" t="s">
        <v>214</v>
      </c>
      <c r="E77" s="246">
        <v>0</v>
      </c>
      <c r="F77" s="247">
        <v>150</v>
      </c>
      <c r="G77" s="272"/>
      <c r="H77" s="267"/>
      <c r="I77" s="262"/>
      <c r="J77" s="267"/>
      <c r="K77" s="176"/>
    </row>
    <row r="78" spans="1:12" ht="18" x14ac:dyDescent="0.35">
      <c r="A78" s="191">
        <f t="shared" si="7"/>
        <v>58</v>
      </c>
      <c r="B78" s="264" t="s">
        <v>216</v>
      </c>
      <c r="C78" s="232" t="s">
        <v>216</v>
      </c>
      <c r="D78" s="232" t="s">
        <v>214</v>
      </c>
      <c r="E78" s="246">
        <v>0</v>
      </c>
      <c r="F78" s="247">
        <v>150</v>
      </c>
      <c r="G78" s="272"/>
      <c r="H78" s="267"/>
      <c r="I78" s="262"/>
      <c r="J78" s="267"/>
      <c r="K78" s="176"/>
    </row>
    <row r="79" spans="1:12" x14ac:dyDescent="0.35">
      <c r="A79" s="191">
        <f t="shared" si="7"/>
        <v>59</v>
      </c>
      <c r="B79" s="232" t="s">
        <v>217</v>
      </c>
      <c r="C79" s="232" t="s">
        <v>217</v>
      </c>
      <c r="D79" s="233" t="s">
        <v>218</v>
      </c>
      <c r="E79" s="246">
        <v>132</v>
      </c>
      <c r="F79" s="247">
        <v>0</v>
      </c>
      <c r="G79" s="272"/>
      <c r="H79" s="267"/>
      <c r="I79" s="262"/>
      <c r="J79" s="267"/>
      <c r="K79" s="176"/>
    </row>
    <row r="80" spans="1:12" s="179" customFormat="1" ht="18" x14ac:dyDescent="0.35">
      <c r="A80" s="191">
        <f t="shared" si="7"/>
        <v>60</v>
      </c>
      <c r="B80" s="264" t="s">
        <v>219</v>
      </c>
      <c r="C80" s="232" t="s">
        <v>219</v>
      </c>
      <c r="D80" s="233" t="s">
        <v>218</v>
      </c>
      <c r="E80" s="246">
        <v>132</v>
      </c>
      <c r="F80" s="247">
        <v>0</v>
      </c>
      <c r="G80" s="272"/>
      <c r="H80" s="267"/>
      <c r="I80" s="262"/>
      <c r="J80" s="267"/>
      <c r="K80" s="176"/>
      <c r="L80" s="180"/>
    </row>
    <row r="81" spans="1:12" ht="18" x14ac:dyDescent="0.35">
      <c r="A81" s="191">
        <f t="shared" si="7"/>
        <v>61</v>
      </c>
      <c r="B81" s="232" t="s">
        <v>220</v>
      </c>
      <c r="C81" s="232" t="s">
        <v>221</v>
      </c>
      <c r="D81" s="233" t="s">
        <v>218</v>
      </c>
      <c r="E81" s="246">
        <v>0</v>
      </c>
      <c r="F81" s="247">
        <v>260</v>
      </c>
      <c r="G81" s="272"/>
      <c r="H81" s="267"/>
      <c r="I81" s="262"/>
      <c r="J81" s="267"/>
      <c r="K81" s="176"/>
    </row>
    <row r="82" spans="1:12" x14ac:dyDescent="0.35">
      <c r="A82" s="189"/>
      <c r="B82" s="193"/>
      <c r="C82" s="190"/>
      <c r="D82" s="190"/>
      <c r="E82" s="325" t="s">
        <v>108</v>
      </c>
      <c r="F82" s="326"/>
      <c r="G82" s="173"/>
      <c r="H82" s="194"/>
      <c r="I82" s="195"/>
      <c r="J82" s="194"/>
      <c r="K82" s="225"/>
    </row>
    <row r="83" spans="1:12" x14ac:dyDescent="0.35">
      <c r="A83" s="189"/>
      <c r="B83" s="193" t="s">
        <v>213</v>
      </c>
      <c r="C83" s="190"/>
      <c r="D83" s="190"/>
      <c r="E83" s="190"/>
      <c r="F83" s="190"/>
      <c r="G83" s="190"/>
      <c r="H83" s="190"/>
      <c r="I83" s="190"/>
      <c r="J83" s="172"/>
      <c r="K83" s="172"/>
    </row>
    <row r="84" spans="1:12" ht="36" x14ac:dyDescent="0.35">
      <c r="A84" s="191">
        <f>ROW(A84)-22</f>
        <v>62</v>
      </c>
      <c r="B84" s="201" t="s">
        <v>241</v>
      </c>
      <c r="C84" s="201" t="s">
        <v>241</v>
      </c>
      <c r="D84" s="241" t="s">
        <v>213</v>
      </c>
      <c r="E84" s="246">
        <v>0</v>
      </c>
      <c r="F84" s="247">
        <v>16</v>
      </c>
      <c r="G84" s="272"/>
      <c r="H84" s="267"/>
      <c r="I84" s="262"/>
      <c r="J84" s="267"/>
      <c r="K84" s="202"/>
    </row>
    <row r="85" spans="1:12" ht="36" x14ac:dyDescent="0.35">
      <c r="A85" s="191">
        <f t="shared" ref="A85:A94" si="8">ROW(A85)-22</f>
        <v>63</v>
      </c>
      <c r="B85" s="201" t="s">
        <v>238</v>
      </c>
      <c r="C85" s="201" t="s">
        <v>237</v>
      </c>
      <c r="D85" s="241" t="s">
        <v>213</v>
      </c>
      <c r="E85" s="246">
        <v>0</v>
      </c>
      <c r="F85" s="247">
        <v>1.6</v>
      </c>
      <c r="G85" s="272"/>
      <c r="H85" s="267"/>
      <c r="I85" s="262"/>
      <c r="J85" s="267"/>
      <c r="K85" s="202"/>
    </row>
    <row r="86" spans="1:12" ht="27" x14ac:dyDescent="0.35">
      <c r="A86" s="191">
        <f t="shared" si="8"/>
        <v>64</v>
      </c>
      <c r="B86" s="265" t="s">
        <v>240</v>
      </c>
      <c r="C86" s="201" t="s">
        <v>239</v>
      </c>
      <c r="D86" s="241" t="s">
        <v>213</v>
      </c>
      <c r="E86" s="246">
        <v>0</v>
      </c>
      <c r="F86" s="247">
        <v>25</v>
      </c>
      <c r="G86" s="272"/>
      <c r="H86" s="267"/>
      <c r="I86" s="262"/>
      <c r="J86" s="267"/>
      <c r="K86" s="202"/>
    </row>
    <row r="87" spans="1:12" ht="27" x14ac:dyDescent="0.35">
      <c r="A87" s="191">
        <f t="shared" si="8"/>
        <v>65</v>
      </c>
      <c r="B87" s="265" t="s">
        <v>223</v>
      </c>
      <c r="C87" s="201" t="s">
        <v>223</v>
      </c>
      <c r="D87" s="241" t="s">
        <v>213</v>
      </c>
      <c r="E87" s="246">
        <v>0</v>
      </c>
      <c r="F87" s="247">
        <v>40</v>
      </c>
      <c r="G87" s="272"/>
      <c r="H87" s="267"/>
      <c r="I87" s="262"/>
      <c r="J87" s="267"/>
      <c r="K87" s="202"/>
    </row>
    <row r="88" spans="1:12" ht="27" x14ac:dyDescent="0.35">
      <c r="A88" s="191">
        <f t="shared" si="8"/>
        <v>66</v>
      </c>
      <c r="B88" s="265" t="s">
        <v>224</v>
      </c>
      <c r="C88" s="201" t="s">
        <v>224</v>
      </c>
      <c r="D88" s="241" t="s">
        <v>213</v>
      </c>
      <c r="E88" s="246">
        <v>0</v>
      </c>
      <c r="F88" s="247">
        <v>25</v>
      </c>
      <c r="G88" s="272"/>
      <c r="H88" s="267"/>
      <c r="I88" s="262"/>
      <c r="J88" s="267"/>
      <c r="K88" s="202"/>
    </row>
    <row r="89" spans="1:12" ht="36" x14ac:dyDescent="0.35">
      <c r="A89" s="191">
        <f t="shared" si="8"/>
        <v>67</v>
      </c>
      <c r="B89" s="201" t="s">
        <v>225</v>
      </c>
      <c r="C89" s="201" t="s">
        <v>225</v>
      </c>
      <c r="D89" s="241" t="s">
        <v>213</v>
      </c>
      <c r="E89" s="246">
        <v>0</v>
      </c>
      <c r="F89" s="247">
        <v>10</v>
      </c>
      <c r="G89" s="272"/>
      <c r="H89" s="267"/>
      <c r="I89" s="262"/>
      <c r="J89" s="267"/>
      <c r="K89" s="202"/>
    </row>
    <row r="90" spans="1:12" ht="27" x14ac:dyDescent="0.35">
      <c r="A90" s="191">
        <f t="shared" si="8"/>
        <v>68</v>
      </c>
      <c r="B90" s="201" t="s">
        <v>242</v>
      </c>
      <c r="C90" s="201" t="s">
        <v>242</v>
      </c>
      <c r="D90" s="241" t="s">
        <v>213</v>
      </c>
      <c r="E90" s="246">
        <v>0</v>
      </c>
      <c r="F90" s="247">
        <v>10</v>
      </c>
      <c r="G90" s="272"/>
      <c r="H90" s="267"/>
      <c r="I90" s="262"/>
      <c r="J90" s="267"/>
      <c r="K90" s="202"/>
    </row>
    <row r="91" spans="1:12" x14ac:dyDescent="0.35">
      <c r="A91" s="191">
        <f t="shared" si="8"/>
        <v>69</v>
      </c>
      <c r="B91" s="201" t="s">
        <v>243</v>
      </c>
      <c r="C91" s="201" t="s">
        <v>243</v>
      </c>
      <c r="D91" s="241" t="s">
        <v>213</v>
      </c>
      <c r="E91" s="246">
        <v>0</v>
      </c>
      <c r="F91" s="247">
        <v>10</v>
      </c>
      <c r="G91" s="272"/>
      <c r="H91" s="267"/>
      <c r="I91" s="262"/>
      <c r="J91" s="267"/>
      <c r="K91" s="202"/>
    </row>
    <row r="92" spans="1:12" x14ac:dyDescent="0.35">
      <c r="A92" s="191">
        <f t="shared" si="8"/>
        <v>70</v>
      </c>
      <c r="B92" s="201" t="s">
        <v>236</v>
      </c>
      <c r="C92" s="201" t="s">
        <v>235</v>
      </c>
      <c r="D92" s="241" t="s">
        <v>213</v>
      </c>
      <c r="E92" s="246">
        <v>0</v>
      </c>
      <c r="F92" s="247">
        <v>1.4</v>
      </c>
      <c r="G92" s="272"/>
      <c r="H92" s="267"/>
      <c r="I92" s="262"/>
      <c r="J92" s="267"/>
      <c r="K92" s="202"/>
    </row>
    <row r="93" spans="1:12" x14ac:dyDescent="0.35">
      <c r="A93" s="191">
        <f t="shared" si="8"/>
        <v>71</v>
      </c>
      <c r="B93" s="201" t="s">
        <v>244</v>
      </c>
      <c r="C93" s="201" t="s">
        <v>246</v>
      </c>
      <c r="D93" s="241" t="s">
        <v>213</v>
      </c>
      <c r="E93" s="246">
        <v>0</v>
      </c>
      <c r="F93" s="247">
        <v>0.25</v>
      </c>
      <c r="G93" s="272"/>
      <c r="H93" s="267"/>
      <c r="I93" s="262"/>
      <c r="J93" s="267"/>
      <c r="K93" s="202"/>
    </row>
    <row r="94" spans="1:12" x14ac:dyDescent="0.35">
      <c r="A94" s="191">
        <f t="shared" si="8"/>
        <v>72</v>
      </c>
      <c r="B94" s="201" t="s">
        <v>245</v>
      </c>
      <c r="C94" s="201" t="s">
        <v>245</v>
      </c>
      <c r="D94" s="241" t="s">
        <v>213</v>
      </c>
      <c r="E94" s="246">
        <v>0</v>
      </c>
      <c r="F94" s="247">
        <v>2</v>
      </c>
      <c r="G94" s="272"/>
      <c r="H94" s="267"/>
      <c r="I94" s="262"/>
      <c r="J94" s="267"/>
      <c r="K94" s="202"/>
    </row>
    <row r="95" spans="1:12" x14ac:dyDescent="0.35">
      <c r="A95" s="189"/>
      <c r="B95" s="193"/>
      <c r="C95" s="190"/>
      <c r="D95" s="190"/>
      <c r="E95" s="325" t="s">
        <v>108</v>
      </c>
      <c r="F95" s="326"/>
      <c r="G95" s="173"/>
      <c r="H95" s="194"/>
      <c r="I95" s="195"/>
      <c r="J95" s="194"/>
      <c r="K95" s="224"/>
    </row>
    <row r="96" spans="1:12" x14ac:dyDescent="0.35">
      <c r="A96" s="189"/>
      <c r="B96" s="193" t="s">
        <v>182</v>
      </c>
      <c r="C96" s="190"/>
      <c r="D96" s="190"/>
      <c r="E96" s="190"/>
      <c r="F96" s="190"/>
      <c r="G96" s="190"/>
      <c r="H96" s="190"/>
      <c r="I96" s="190"/>
      <c r="J96" s="172"/>
      <c r="K96" s="190"/>
      <c r="L96" s="186"/>
    </row>
    <row r="97" spans="1:13" s="183" customFormat="1" x14ac:dyDescent="0.35">
      <c r="A97" s="191">
        <f>ROW(A97)-24</f>
        <v>73</v>
      </c>
      <c r="B97" s="231" t="s">
        <v>254</v>
      </c>
      <c r="C97" s="232" t="s">
        <v>253</v>
      </c>
      <c r="D97" s="174" t="s">
        <v>252</v>
      </c>
      <c r="E97" s="175">
        <v>11</v>
      </c>
      <c r="F97" s="239">
        <v>33</v>
      </c>
      <c r="G97" s="266"/>
      <c r="H97" s="267"/>
      <c r="I97" s="262"/>
      <c r="J97" s="267"/>
      <c r="K97" s="176"/>
      <c r="L97" s="184"/>
    </row>
    <row r="98" spans="1:13" s="183" customFormat="1" x14ac:dyDescent="0.35">
      <c r="A98" s="191">
        <f>ROW(A98)-24</f>
        <v>74</v>
      </c>
      <c r="B98" s="263" t="s">
        <v>255</v>
      </c>
      <c r="C98" s="232" t="s">
        <v>256</v>
      </c>
      <c r="D98" s="174" t="s">
        <v>252</v>
      </c>
      <c r="E98" s="175">
        <v>1</v>
      </c>
      <c r="F98" s="239">
        <v>0</v>
      </c>
      <c r="G98" s="266"/>
      <c r="H98" s="267"/>
      <c r="I98" s="262"/>
      <c r="J98" s="267"/>
      <c r="K98" s="176"/>
      <c r="L98" s="184"/>
    </row>
    <row r="99" spans="1:13" s="183" customFormat="1" x14ac:dyDescent="0.35">
      <c r="A99" s="191">
        <f>ROW(A99)-24</f>
        <v>75</v>
      </c>
      <c r="B99" s="231" t="s">
        <v>257</v>
      </c>
      <c r="C99" s="232" t="s">
        <v>258</v>
      </c>
      <c r="D99" s="174" t="s">
        <v>252</v>
      </c>
      <c r="E99" s="175">
        <v>26</v>
      </c>
      <c r="F99" s="239">
        <v>0</v>
      </c>
      <c r="G99" s="266"/>
      <c r="H99" s="267"/>
      <c r="I99" s="262"/>
      <c r="J99" s="267"/>
      <c r="K99" s="176"/>
      <c r="L99" s="184"/>
    </row>
    <row r="100" spans="1:13" s="183" customFormat="1" x14ac:dyDescent="0.35">
      <c r="A100" s="191">
        <f>ROW(A100)-24</f>
        <v>76</v>
      </c>
      <c r="B100" s="231" t="s">
        <v>259</v>
      </c>
      <c r="C100" s="232" t="s">
        <v>274</v>
      </c>
      <c r="D100" s="174" t="s">
        <v>252</v>
      </c>
      <c r="E100" s="175">
        <v>200</v>
      </c>
      <c r="F100" s="239">
        <v>0</v>
      </c>
      <c r="G100" s="266"/>
      <c r="H100" s="267"/>
      <c r="I100" s="262"/>
      <c r="J100" s="267"/>
      <c r="K100" s="176"/>
      <c r="L100" s="184"/>
      <c r="M100" s="187"/>
    </row>
    <row r="101" spans="1:13" s="183" customFormat="1" x14ac:dyDescent="0.35">
      <c r="A101" s="191">
        <f>ROW(A101)-24</f>
        <v>77</v>
      </c>
      <c r="B101" s="231" t="s">
        <v>261</v>
      </c>
      <c r="C101" s="232" t="s">
        <v>262</v>
      </c>
      <c r="D101" s="174" t="s">
        <v>252</v>
      </c>
      <c r="E101" s="175">
        <v>24</v>
      </c>
      <c r="F101" s="239">
        <v>0</v>
      </c>
      <c r="G101" s="266"/>
      <c r="H101" s="267"/>
      <c r="I101" s="262"/>
      <c r="J101" s="267"/>
      <c r="K101" s="176"/>
      <c r="L101" s="184"/>
      <c r="M101" s="187"/>
    </row>
    <row r="102" spans="1:13" s="183" customFormat="1" x14ac:dyDescent="0.35">
      <c r="A102" s="191">
        <f t="shared" ref="A102:A103" si="9">ROW(A102)-24</f>
        <v>78</v>
      </c>
      <c r="B102" s="231" t="s">
        <v>185</v>
      </c>
      <c r="C102" s="232" t="s">
        <v>263</v>
      </c>
      <c r="D102" s="174" t="s">
        <v>252</v>
      </c>
      <c r="E102" s="175">
        <v>96</v>
      </c>
      <c r="F102" s="239">
        <v>0</v>
      </c>
      <c r="G102" s="266"/>
      <c r="H102" s="267"/>
      <c r="I102" s="262"/>
      <c r="J102" s="267"/>
      <c r="K102" s="176"/>
      <c r="L102" s="184"/>
      <c r="M102" s="187"/>
    </row>
    <row r="103" spans="1:13" s="183" customFormat="1" x14ac:dyDescent="0.35">
      <c r="A103" s="191">
        <f t="shared" si="9"/>
        <v>79</v>
      </c>
      <c r="B103" s="231" t="s">
        <v>264</v>
      </c>
      <c r="C103" s="232" t="s">
        <v>263</v>
      </c>
      <c r="D103" s="174" t="s">
        <v>252</v>
      </c>
      <c r="E103" s="175">
        <v>108</v>
      </c>
      <c r="F103" s="239">
        <v>0</v>
      </c>
      <c r="G103" s="266"/>
      <c r="H103" s="267"/>
      <c r="I103" s="262"/>
      <c r="J103" s="267"/>
      <c r="K103" s="176"/>
      <c r="L103" s="184"/>
      <c r="M103" s="187"/>
    </row>
    <row r="104" spans="1:13" ht="18" x14ac:dyDescent="0.35">
      <c r="A104" s="191">
        <f>ROW(A104)-16</f>
        <v>88</v>
      </c>
      <c r="B104" s="231" t="s">
        <v>265</v>
      </c>
      <c r="C104" s="232" t="s">
        <v>183</v>
      </c>
      <c r="D104" s="174" t="s">
        <v>184</v>
      </c>
      <c r="E104" s="175">
        <v>5</v>
      </c>
      <c r="F104" s="239">
        <v>10</v>
      </c>
      <c r="G104" s="266"/>
      <c r="H104" s="267"/>
      <c r="I104" s="262"/>
      <c r="J104" s="267"/>
      <c r="K104" s="176" t="s">
        <v>135</v>
      </c>
      <c r="M104" s="187"/>
    </row>
    <row r="105" spans="1:13" s="183" customFormat="1" x14ac:dyDescent="0.35">
      <c r="A105" s="191">
        <f>ROW(A105)-16</f>
        <v>89</v>
      </c>
      <c r="B105" s="263" t="s">
        <v>266</v>
      </c>
      <c r="C105" s="232" t="s">
        <v>267</v>
      </c>
      <c r="D105" s="174" t="s">
        <v>184</v>
      </c>
      <c r="E105" s="175">
        <v>5</v>
      </c>
      <c r="F105" s="239">
        <v>10</v>
      </c>
      <c r="G105" s="266"/>
      <c r="H105" s="267"/>
      <c r="I105" s="262"/>
      <c r="J105" s="267"/>
      <c r="K105" s="176"/>
      <c r="L105" s="184"/>
    </row>
    <row r="106" spans="1:13" x14ac:dyDescent="0.35">
      <c r="A106" s="191">
        <f t="shared" ref="A106:A110" si="10">ROW(A106)-16</f>
        <v>90</v>
      </c>
      <c r="B106" s="200" t="s">
        <v>268</v>
      </c>
      <c r="C106" s="201" t="s">
        <v>269</v>
      </c>
      <c r="D106" s="204" t="s">
        <v>182</v>
      </c>
      <c r="E106" s="203">
        <v>1</v>
      </c>
      <c r="F106" s="205" t="s">
        <v>117</v>
      </c>
      <c r="G106" s="266"/>
      <c r="H106" s="267"/>
      <c r="I106" s="262"/>
      <c r="J106" s="267"/>
      <c r="K106" s="202"/>
      <c r="M106" s="187"/>
    </row>
    <row r="107" spans="1:13" s="183" customFormat="1" x14ac:dyDescent="0.35">
      <c r="A107" s="191">
        <f t="shared" si="10"/>
        <v>91</v>
      </c>
      <c r="B107" s="200" t="s">
        <v>270</v>
      </c>
      <c r="C107" s="201" t="s">
        <v>271</v>
      </c>
      <c r="D107" s="204" t="s">
        <v>182</v>
      </c>
      <c r="E107" s="203">
        <v>1</v>
      </c>
      <c r="F107" s="205" t="s">
        <v>117</v>
      </c>
      <c r="G107" s="266"/>
      <c r="H107" s="267"/>
      <c r="I107" s="262"/>
      <c r="J107" s="267"/>
      <c r="K107" s="202"/>
      <c r="L107" s="184"/>
      <c r="M107" s="187"/>
    </row>
    <row r="108" spans="1:13" x14ac:dyDescent="0.35">
      <c r="A108" s="191">
        <f t="shared" si="10"/>
        <v>92</v>
      </c>
      <c r="B108" s="231" t="s">
        <v>272</v>
      </c>
      <c r="C108" s="232" t="s">
        <v>273</v>
      </c>
      <c r="D108" s="174" t="s">
        <v>182</v>
      </c>
      <c r="E108" s="175">
        <v>20</v>
      </c>
      <c r="F108" s="240" t="s">
        <v>117</v>
      </c>
      <c r="G108" s="266"/>
      <c r="H108" s="267"/>
      <c r="I108" s="262"/>
      <c r="J108" s="267"/>
      <c r="K108" s="176" t="s">
        <v>135</v>
      </c>
      <c r="M108" s="187"/>
    </row>
    <row r="109" spans="1:13" x14ac:dyDescent="0.35">
      <c r="A109" s="191">
        <f t="shared" si="10"/>
        <v>93</v>
      </c>
      <c r="B109" s="232" t="s">
        <v>275</v>
      </c>
      <c r="C109" s="232" t="s">
        <v>276</v>
      </c>
      <c r="D109" s="233" t="s">
        <v>182</v>
      </c>
      <c r="E109" s="238">
        <v>60</v>
      </c>
      <c r="F109" s="240" t="s">
        <v>117</v>
      </c>
      <c r="G109" s="248"/>
      <c r="H109" s="267"/>
      <c r="I109" s="262"/>
      <c r="J109" s="267"/>
      <c r="K109" s="227"/>
    </row>
    <row r="110" spans="1:13" x14ac:dyDescent="0.35">
      <c r="A110" s="191">
        <f t="shared" si="10"/>
        <v>94</v>
      </c>
      <c r="B110" s="232" t="s">
        <v>186</v>
      </c>
      <c r="C110" s="232" t="s">
        <v>186</v>
      </c>
      <c r="D110" s="233" t="s">
        <v>182</v>
      </c>
      <c r="E110" s="238">
        <v>1</v>
      </c>
      <c r="F110" s="240" t="s">
        <v>117</v>
      </c>
      <c r="G110" s="248"/>
      <c r="H110" s="267"/>
      <c r="I110" s="262"/>
      <c r="J110" s="267"/>
      <c r="K110" s="227"/>
    </row>
    <row r="111" spans="1:13" x14ac:dyDescent="0.35">
      <c r="A111" s="189"/>
      <c r="B111" s="193"/>
      <c r="C111" s="190"/>
      <c r="D111" s="190"/>
      <c r="E111" s="325" t="s">
        <v>108</v>
      </c>
      <c r="F111" s="326"/>
      <c r="G111" s="173"/>
      <c r="H111" s="194"/>
      <c r="I111" s="195"/>
      <c r="J111" s="194"/>
      <c r="K111" s="225"/>
    </row>
    <row r="112" spans="1:13" x14ac:dyDescent="0.35">
      <c r="A112" s="189"/>
      <c r="B112" s="177" t="s">
        <v>187</v>
      </c>
      <c r="C112" s="178"/>
      <c r="D112" s="160"/>
      <c r="E112" s="190"/>
      <c r="F112" s="190"/>
      <c r="G112" s="190"/>
      <c r="H112" s="190"/>
      <c r="I112" s="162"/>
      <c r="J112" s="163"/>
      <c r="K112" s="164"/>
    </row>
    <row r="113" spans="1:12" ht="18" x14ac:dyDescent="0.35">
      <c r="A113" s="191">
        <f>ROW(A113)-18</f>
        <v>95</v>
      </c>
      <c r="B113" s="263" t="s">
        <v>188</v>
      </c>
      <c r="C113" s="232" t="s">
        <v>188</v>
      </c>
      <c r="D113" s="174" t="s">
        <v>106</v>
      </c>
      <c r="E113" s="203">
        <v>100</v>
      </c>
      <c r="F113" s="240" t="s">
        <v>117</v>
      </c>
      <c r="G113" s="273"/>
      <c r="H113" s="267"/>
      <c r="I113" s="262"/>
      <c r="J113" s="267"/>
      <c r="K113" s="176" t="s">
        <v>135</v>
      </c>
    </row>
    <row r="114" spans="1:12" x14ac:dyDescent="0.35">
      <c r="A114" s="191">
        <f t="shared" ref="A114:A124" si="11">ROW(A114)-18</f>
        <v>96</v>
      </c>
      <c r="B114" s="263" t="s">
        <v>189</v>
      </c>
      <c r="C114" s="232" t="s">
        <v>190</v>
      </c>
      <c r="D114" s="174" t="s">
        <v>106</v>
      </c>
      <c r="E114" s="203">
        <v>150</v>
      </c>
      <c r="F114" s="240" t="s">
        <v>117</v>
      </c>
      <c r="G114" s="273"/>
      <c r="H114" s="267"/>
      <c r="I114" s="262"/>
      <c r="J114" s="267"/>
      <c r="K114" s="176" t="s">
        <v>135</v>
      </c>
    </row>
    <row r="115" spans="1:12" s="187" customFormat="1" x14ac:dyDescent="0.35">
      <c r="A115" s="191">
        <f t="shared" si="11"/>
        <v>97</v>
      </c>
      <c r="B115" s="231" t="s">
        <v>285</v>
      </c>
      <c r="C115" s="232" t="s">
        <v>286</v>
      </c>
      <c r="D115" s="174" t="s">
        <v>287</v>
      </c>
      <c r="E115" s="175">
        <v>1</v>
      </c>
      <c r="F115" s="239">
        <v>0</v>
      </c>
      <c r="G115" s="273"/>
      <c r="H115" s="267"/>
      <c r="I115" s="262"/>
      <c r="J115" s="267"/>
      <c r="K115" s="176"/>
      <c r="L115" s="188"/>
    </row>
    <row r="116" spans="1:12" s="187" customFormat="1" ht="18" x14ac:dyDescent="0.35">
      <c r="A116" s="191">
        <f t="shared" si="11"/>
        <v>98</v>
      </c>
      <c r="B116" s="231" t="s">
        <v>288</v>
      </c>
      <c r="C116" s="232" t="s">
        <v>289</v>
      </c>
      <c r="D116" s="174" t="s">
        <v>287</v>
      </c>
      <c r="E116" s="175">
        <v>4</v>
      </c>
      <c r="F116" s="239">
        <v>0</v>
      </c>
      <c r="G116" s="273"/>
      <c r="H116" s="267"/>
      <c r="I116" s="262"/>
      <c r="J116" s="267"/>
      <c r="K116" s="176"/>
      <c r="L116" s="188"/>
    </row>
    <row r="117" spans="1:12" s="187" customFormat="1" ht="18" x14ac:dyDescent="0.35">
      <c r="A117" s="191">
        <f t="shared" si="11"/>
        <v>99</v>
      </c>
      <c r="B117" s="231" t="s">
        <v>290</v>
      </c>
      <c r="C117" s="232" t="s">
        <v>291</v>
      </c>
      <c r="D117" s="174" t="s">
        <v>287</v>
      </c>
      <c r="E117" s="175">
        <v>5</v>
      </c>
      <c r="F117" s="239">
        <v>0</v>
      </c>
      <c r="G117" s="273"/>
      <c r="H117" s="267"/>
      <c r="I117" s="262"/>
      <c r="J117" s="267"/>
      <c r="K117" s="176"/>
      <c r="L117" s="188"/>
    </row>
    <row r="118" spans="1:12" s="187" customFormat="1" x14ac:dyDescent="0.35">
      <c r="A118" s="191">
        <f t="shared" si="11"/>
        <v>100</v>
      </c>
      <c r="B118" s="231" t="s">
        <v>292</v>
      </c>
      <c r="C118" s="232" t="s">
        <v>293</v>
      </c>
      <c r="D118" s="174" t="s">
        <v>287</v>
      </c>
      <c r="E118" s="175">
        <v>1</v>
      </c>
      <c r="F118" s="239">
        <v>0</v>
      </c>
      <c r="G118" s="273"/>
      <c r="H118" s="267"/>
      <c r="I118" s="262"/>
      <c r="J118" s="267"/>
      <c r="K118" s="176"/>
      <c r="L118" s="188"/>
    </row>
    <row r="119" spans="1:12" s="187" customFormat="1" ht="18" x14ac:dyDescent="0.35">
      <c r="A119" s="191">
        <f t="shared" si="11"/>
        <v>101</v>
      </c>
      <c r="B119" s="231" t="s">
        <v>294</v>
      </c>
      <c r="C119" s="232" t="s">
        <v>295</v>
      </c>
      <c r="D119" s="174" t="s">
        <v>287</v>
      </c>
      <c r="E119" s="175">
        <v>2</v>
      </c>
      <c r="F119" s="239">
        <v>0</v>
      </c>
      <c r="G119" s="273"/>
      <c r="H119" s="267"/>
      <c r="I119" s="262"/>
      <c r="J119" s="267"/>
      <c r="K119" s="176"/>
      <c r="L119" s="188"/>
    </row>
    <row r="120" spans="1:12" x14ac:dyDescent="0.35">
      <c r="A120" s="191">
        <f t="shared" si="11"/>
        <v>102</v>
      </c>
      <c r="B120" s="231" t="s">
        <v>191</v>
      </c>
      <c r="C120" s="232" t="s">
        <v>191</v>
      </c>
      <c r="D120" s="174" t="s">
        <v>106</v>
      </c>
      <c r="E120" s="175">
        <v>2</v>
      </c>
      <c r="F120" s="240" t="s">
        <v>117</v>
      </c>
      <c r="G120" s="273"/>
      <c r="H120" s="267"/>
      <c r="I120" s="262"/>
      <c r="J120" s="267"/>
      <c r="K120" s="176" t="s">
        <v>135</v>
      </c>
    </row>
    <row r="121" spans="1:12" x14ac:dyDescent="0.35">
      <c r="A121" s="191">
        <f t="shared" si="11"/>
        <v>103</v>
      </c>
      <c r="B121" s="231" t="s">
        <v>192</v>
      </c>
      <c r="C121" s="232" t="s">
        <v>192</v>
      </c>
      <c r="D121" s="174" t="s">
        <v>106</v>
      </c>
      <c r="E121" s="175" t="s">
        <v>37</v>
      </c>
      <c r="F121" s="240" t="s">
        <v>117</v>
      </c>
      <c r="G121" s="273"/>
      <c r="H121" s="267"/>
      <c r="I121" s="262"/>
      <c r="J121" s="267"/>
      <c r="K121" s="176" t="s">
        <v>135</v>
      </c>
    </row>
    <row r="122" spans="1:12" x14ac:dyDescent="0.35">
      <c r="A122" s="191">
        <f t="shared" si="11"/>
        <v>104</v>
      </c>
      <c r="B122" s="231" t="s">
        <v>193</v>
      </c>
      <c r="C122" s="232" t="s">
        <v>193</v>
      </c>
      <c r="D122" s="174" t="s">
        <v>106</v>
      </c>
      <c r="E122" s="175" t="s">
        <v>37</v>
      </c>
      <c r="F122" s="240" t="s">
        <v>117</v>
      </c>
      <c r="G122" s="273"/>
      <c r="H122" s="267"/>
      <c r="I122" s="262"/>
      <c r="J122" s="267"/>
      <c r="K122" s="176" t="s">
        <v>135</v>
      </c>
    </row>
    <row r="123" spans="1:12" x14ac:dyDescent="0.35">
      <c r="A123" s="191">
        <f t="shared" si="11"/>
        <v>105</v>
      </c>
      <c r="B123" s="231" t="s">
        <v>194</v>
      </c>
      <c r="C123" s="232" t="s">
        <v>194</v>
      </c>
      <c r="D123" s="174" t="s">
        <v>106</v>
      </c>
      <c r="E123" s="175" t="s">
        <v>37</v>
      </c>
      <c r="F123" s="240" t="s">
        <v>117</v>
      </c>
      <c r="G123" s="273"/>
      <c r="H123" s="267"/>
      <c r="I123" s="262"/>
      <c r="J123" s="267"/>
      <c r="K123" s="176" t="s">
        <v>135</v>
      </c>
    </row>
    <row r="124" spans="1:12" x14ac:dyDescent="0.35">
      <c r="A124" s="191">
        <f t="shared" si="11"/>
        <v>106</v>
      </c>
      <c r="B124" s="200" t="s">
        <v>195</v>
      </c>
      <c r="C124" s="201" t="s">
        <v>195</v>
      </c>
      <c r="D124" s="204" t="s">
        <v>106</v>
      </c>
      <c r="E124" s="203">
        <v>20</v>
      </c>
      <c r="F124" s="205" t="s">
        <v>117</v>
      </c>
      <c r="G124" s="266"/>
      <c r="H124" s="267"/>
      <c r="I124" s="262"/>
      <c r="J124" s="267"/>
      <c r="K124" s="176" t="s">
        <v>135</v>
      </c>
    </row>
    <row r="125" spans="1:12" s="187" customFormat="1" x14ac:dyDescent="0.35">
      <c r="A125" s="191">
        <v>107</v>
      </c>
      <c r="B125" s="257" t="s">
        <v>298</v>
      </c>
      <c r="C125" s="258" t="s">
        <v>298</v>
      </c>
      <c r="D125" s="259" t="s">
        <v>299</v>
      </c>
      <c r="E125" s="260">
        <v>40</v>
      </c>
      <c r="F125" s="261" t="s">
        <v>117</v>
      </c>
      <c r="G125" s="266"/>
      <c r="H125" s="267"/>
      <c r="I125" s="262"/>
      <c r="J125" s="267"/>
      <c r="K125" s="176"/>
      <c r="L125" s="188"/>
    </row>
    <row r="126" spans="1:12" x14ac:dyDescent="0.35">
      <c r="A126" s="189"/>
      <c r="B126" s="193"/>
      <c r="C126" s="190"/>
      <c r="D126" s="190"/>
      <c r="E126" s="323" t="s">
        <v>108</v>
      </c>
      <c r="F126" s="324"/>
      <c r="G126" s="207"/>
      <c r="H126" s="206"/>
      <c r="I126" s="195"/>
      <c r="J126" s="194"/>
      <c r="K126" s="164"/>
    </row>
    <row r="127" spans="1:12" x14ac:dyDescent="0.35">
      <c r="A127" s="189"/>
      <c r="B127" s="160"/>
      <c r="C127" s="160"/>
      <c r="D127" s="160"/>
      <c r="E127" s="161"/>
      <c r="F127" s="190"/>
      <c r="G127" s="190"/>
      <c r="H127" s="190"/>
      <c r="I127" s="162"/>
      <c r="J127" s="163"/>
      <c r="K127" s="164"/>
    </row>
    <row r="128" spans="1:12" ht="18" x14ac:dyDescent="0.35">
      <c r="A128" s="154">
        <f>ROW(A128)-20</f>
        <v>108</v>
      </c>
      <c r="B128" s="155" t="s">
        <v>105</v>
      </c>
      <c r="C128" s="156"/>
      <c r="D128" s="157" t="s">
        <v>106</v>
      </c>
      <c r="E128" s="158">
        <v>0.08</v>
      </c>
      <c r="F128" s="159">
        <v>0</v>
      </c>
      <c r="G128" s="275"/>
      <c r="H128" s="269"/>
      <c r="I128" s="276"/>
      <c r="J128" s="274"/>
      <c r="K128" s="228"/>
    </row>
    <row r="129" spans="1:12" ht="18" x14ac:dyDescent="0.35">
      <c r="A129" s="154">
        <f>ROW(A129)-20</f>
        <v>109</v>
      </c>
      <c r="B129" s="200" t="s">
        <v>107</v>
      </c>
      <c r="C129" s="201"/>
      <c r="D129" s="241" t="s">
        <v>106</v>
      </c>
      <c r="E129" s="249">
        <v>0.06</v>
      </c>
      <c r="F129" s="205">
        <v>0</v>
      </c>
      <c r="G129" s="268"/>
      <c r="H129" s="274"/>
      <c r="I129" s="270"/>
      <c r="J129" s="269"/>
      <c r="K129" s="229"/>
    </row>
    <row r="130" spans="1:12" s="187" customFormat="1" ht="13.15" thickBot="1" x14ac:dyDescent="0.4">
      <c r="A130" s="250"/>
      <c r="B130" s="251"/>
      <c r="C130" s="252"/>
      <c r="D130" s="252"/>
      <c r="E130" s="296" t="s">
        <v>108</v>
      </c>
      <c r="F130" s="297"/>
      <c r="G130" s="253"/>
      <c r="H130" s="254"/>
      <c r="I130" s="255"/>
      <c r="J130" s="256"/>
      <c r="K130" s="230"/>
      <c r="L130" s="188"/>
    </row>
    <row r="131" spans="1:12" ht="13.15" thickBot="1" x14ac:dyDescent="0.4">
      <c r="A131" s="133"/>
      <c r="B131" s="134"/>
      <c r="C131" s="134"/>
      <c r="D131" s="327" t="s">
        <v>300</v>
      </c>
      <c r="E131" s="328"/>
      <c r="F131" s="329"/>
      <c r="G131" s="330"/>
      <c r="H131" s="331"/>
      <c r="I131" s="330"/>
      <c r="J131" s="331"/>
      <c r="K131" s="146"/>
    </row>
    <row r="132" spans="1:12" x14ac:dyDescent="0.35">
      <c r="A132" s="5"/>
      <c r="F132" s="5"/>
      <c r="G132" s="153"/>
      <c r="H132" s="5"/>
    </row>
  </sheetData>
  <mergeCells count="32">
    <mergeCell ref="D131:F131"/>
    <mergeCell ref="G131:H131"/>
    <mergeCell ref="I131:J131"/>
    <mergeCell ref="E111:F111"/>
    <mergeCell ref="A3:B3"/>
    <mergeCell ref="A5:B5"/>
    <mergeCell ref="I6:J6"/>
    <mergeCell ref="G6:H6"/>
    <mergeCell ref="A28:F28"/>
    <mergeCell ref="E71:F71"/>
    <mergeCell ref="E74:F74"/>
    <mergeCell ref="E82:F82"/>
    <mergeCell ref="A32:F32"/>
    <mergeCell ref="A36:F36"/>
    <mergeCell ref="E45:F45"/>
    <mergeCell ref="E54:F54"/>
    <mergeCell ref="E130:F130"/>
    <mergeCell ref="A1:B1"/>
    <mergeCell ref="A6:B6"/>
    <mergeCell ref="A4:B4"/>
    <mergeCell ref="C3:D3"/>
    <mergeCell ref="A2:B2"/>
    <mergeCell ref="C6:D6"/>
    <mergeCell ref="E1:J1"/>
    <mergeCell ref="E2:J5"/>
    <mergeCell ref="E6:F6"/>
    <mergeCell ref="C2:D2"/>
    <mergeCell ref="C5:D5"/>
    <mergeCell ref="C4:D4"/>
    <mergeCell ref="C1:D1"/>
    <mergeCell ref="E126:F126"/>
    <mergeCell ref="E95:F95"/>
  </mergeCells>
  <phoneticPr fontId="0" type="noConversion"/>
  <printOptions horizontalCentered="1"/>
  <pageMargins left="0.39370078740157483" right="0.39370078740157483" top="0.78740157480314965" bottom="0.78740157480314965" header="0" footer="0"/>
  <pageSetup paperSize="9" scale="90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Krycí list</vt:lpstr>
      <vt:lpstr>PD6447-20-04_E_ROZ</vt:lpstr>
      <vt:lpstr>'Krycí list'!Oblasť_tlače</vt:lpstr>
      <vt:lpstr>'PD6447-20-04_E_ROZ'!Oblasť_tlače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Ing. Pavol Falát</cp:lastModifiedBy>
  <cp:lastPrinted>2022-02-22T07:50:51Z</cp:lastPrinted>
  <dcterms:created xsi:type="dcterms:W3CDTF">1997-01-24T11:07:25Z</dcterms:created>
  <dcterms:modified xsi:type="dcterms:W3CDTF">2022-02-22T14:38:00Z</dcterms:modified>
</cp:coreProperties>
</file>