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827"/>
  <workbookPr showInkAnnotation="0" codeName="Tento_zošit" defaultThemeVersion="124226"/>
  <mc:AlternateContent xmlns:mc="http://schemas.openxmlformats.org/markup-compatibility/2006">
    <mc:Choice Requires="x15">
      <x15ac:absPath xmlns:x15ac="http://schemas.microsoft.com/office/spreadsheetml/2010/11/ac" url="C:\Users\Dell\Documents\FALTHERM\ZILINA\Žilina 2020\KGJ + PK Hričov\CD final - RP (KGJ)\VÝKAZ VÝMER (KGJ excel)\PS 05 + PS 06 PRS, MaR\"/>
    </mc:Choice>
  </mc:AlternateContent>
  <xr:revisionPtr revIDLastSave="0" documentId="13_ncr:1_{1622CA5E-8E19-4DD8-A3E8-6896C5377F83}" xr6:coauthVersionLast="47" xr6:coauthVersionMax="47" xr10:uidLastSave="{00000000-0000-0000-0000-000000000000}"/>
  <bookViews>
    <workbookView xWindow="-98" yWindow="-98" windowWidth="28996" windowHeight="15796" xr2:uid="{00000000-000D-0000-FFFF-FFFF00000000}"/>
  </bookViews>
  <sheets>
    <sheet name="Krycí list" sheetId="4" r:id="rId1"/>
    <sheet name="PD6447-20-05_06_E_ROZ" sheetId="1" r:id="rId2"/>
  </sheets>
  <definedNames>
    <definedName name="_xlnm.Print_Area" localSheetId="1">'PD6447-20-05_06_E_ROZ'!$A$1:$K$171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13" i="1" l="1"/>
  <c r="A114" i="1"/>
  <c r="A101" i="1"/>
  <c r="A102" i="1"/>
  <c r="A103" i="1"/>
  <c r="A104" i="1"/>
  <c r="A105" i="1"/>
  <c r="A106" i="1"/>
  <c r="A107" i="1"/>
  <c r="A108" i="1"/>
  <c r="A109" i="1"/>
  <c r="E101" i="1"/>
  <c r="A84" i="1" l="1"/>
  <c r="E146" i="1" l="1"/>
  <c r="A170" i="1" l="1"/>
  <c r="A169" i="1"/>
  <c r="A160" i="1"/>
  <c r="A161" i="1"/>
  <c r="A162" i="1"/>
  <c r="A163" i="1"/>
  <c r="A164" i="1"/>
  <c r="A165" i="1"/>
  <c r="A166" i="1"/>
  <c r="A167" i="1"/>
  <c r="A159" i="1"/>
  <c r="A150" i="1"/>
  <c r="A151" i="1"/>
  <c r="A152" i="1"/>
  <c r="A153" i="1"/>
  <c r="A154" i="1"/>
  <c r="A155" i="1"/>
  <c r="A156" i="1"/>
  <c r="A149" i="1"/>
  <c r="A142" i="1"/>
  <c r="A143" i="1"/>
  <c r="A144" i="1"/>
  <c r="A145" i="1"/>
  <c r="A146" i="1"/>
  <c r="A123" i="1"/>
  <c r="A124" i="1"/>
  <c r="A120" i="1" l="1"/>
  <c r="A121" i="1"/>
  <c r="A122" i="1"/>
  <c r="A125" i="1"/>
  <c r="A126" i="1"/>
  <c r="A127" i="1"/>
  <c r="A128" i="1"/>
  <c r="A129" i="1"/>
  <c r="A130" i="1"/>
  <c r="A131" i="1"/>
  <c r="A132" i="1"/>
  <c r="A133" i="1"/>
  <c r="A134" i="1"/>
  <c r="A135" i="1"/>
  <c r="A136" i="1"/>
  <c r="A137" i="1"/>
  <c r="A138" i="1"/>
  <c r="A139" i="1"/>
  <c r="A140" i="1"/>
  <c r="A141" i="1"/>
  <c r="A119" i="1"/>
  <c r="A115" i="1"/>
  <c r="A116" i="1"/>
  <c r="A112" i="1"/>
  <c r="A100" i="1"/>
  <c r="A91" i="1"/>
  <c r="A92" i="1"/>
  <c r="A93" i="1"/>
  <c r="A94" i="1"/>
  <c r="A95" i="1"/>
  <c r="A96" i="1"/>
  <c r="A97" i="1"/>
  <c r="A90" i="1"/>
  <c r="A85" i="1"/>
  <c r="A86" i="1"/>
  <c r="A87" i="1"/>
  <c r="A83" i="1"/>
  <c r="A78" i="1"/>
  <c r="A79" i="1"/>
  <c r="A80" i="1"/>
  <c r="A77" i="1"/>
  <c r="A74" i="1"/>
  <c r="A73" i="1"/>
  <c r="A69" i="1"/>
  <c r="A70" i="1"/>
  <c r="A68" i="1"/>
  <c r="A64" i="1"/>
  <c r="A65" i="1"/>
  <c r="A63" i="1"/>
  <c r="A58" i="1"/>
  <c r="A59" i="1"/>
  <c r="A60" i="1"/>
  <c r="A57" i="1"/>
  <c r="A32" i="1" l="1"/>
  <c r="A33" i="1"/>
  <c r="A34" i="1"/>
  <c r="A31" i="1"/>
  <c r="A29" i="1"/>
  <c r="A30" i="1"/>
  <c r="A36" i="1" l="1"/>
  <c r="A54" i="1" l="1"/>
  <c r="A53" i="1"/>
  <c r="A52" i="1"/>
  <c r="A51" i="1"/>
  <c r="A50" i="1"/>
  <c r="A49" i="1"/>
  <c r="A48" i="1"/>
  <c r="A47" i="1"/>
  <c r="A46" i="1"/>
  <c r="A45" i="1"/>
  <c r="A44" i="1"/>
  <c r="A43" i="1"/>
  <c r="A42" i="1"/>
  <c r="A41" i="1"/>
  <c r="A40" i="1"/>
  <c r="A39" i="1"/>
  <c r="A38" i="1"/>
  <c r="A37" i="1"/>
  <c r="A22" i="1"/>
  <c r="A21" i="1"/>
  <c r="A20" i="1"/>
  <c r="A24" i="1"/>
  <c r="A23" i="1"/>
  <c r="A35" i="1"/>
  <c r="A28" i="1"/>
  <c r="A27" i="1"/>
  <c r="A26" i="1"/>
  <c r="A25" i="1"/>
  <c r="A19" i="1"/>
  <c r="A18" i="1"/>
  <c r="A17" i="1"/>
  <c r="A16" i="1"/>
  <c r="A15" i="1"/>
  <c r="A14" i="1"/>
  <c r="A13" i="1"/>
  <c r="A12" i="1"/>
  <c r="A11" i="1"/>
  <c r="A10" i="1"/>
  <c r="A9" i="1"/>
  <c r="J26" i="4" l="1"/>
  <c r="E26" i="4" l="1"/>
  <c r="R26" i="4" l="1"/>
  <c r="R29" i="4" s="1"/>
  <c r="R30" i="4" s="1"/>
  <c r="R31" i="4" s="1"/>
</calcChain>
</file>

<file path=xl/sharedStrings.xml><?xml version="1.0" encoding="utf-8"?>
<sst xmlns="http://schemas.openxmlformats.org/spreadsheetml/2006/main" count="704" uniqueCount="395">
  <si>
    <t>Zpracoval:</t>
  </si>
  <si>
    <t>Č.P.</t>
  </si>
  <si>
    <t>Dátum vytvorenia rozpočtu:</t>
  </si>
  <si>
    <t>Popis</t>
  </si>
  <si>
    <t>Dodávka</t>
  </si>
  <si>
    <t>Montáž</t>
  </si>
  <si>
    <t>Investor:</t>
  </si>
  <si>
    <t>Objednávateľ:</t>
  </si>
  <si>
    <t>Počet
[ks]</t>
  </si>
  <si>
    <t>MJ</t>
  </si>
  <si>
    <t>Názov stavby</t>
  </si>
  <si>
    <t>JKSO</t>
  </si>
  <si>
    <t>Názov objektu</t>
  </si>
  <si>
    <t>EČO</t>
  </si>
  <si>
    <t>Názov časti</t>
  </si>
  <si>
    <t>Miesto</t>
  </si>
  <si>
    <t>IČO</t>
  </si>
  <si>
    <t>IČ DPH</t>
  </si>
  <si>
    <t>Objednávateľ</t>
  </si>
  <si>
    <t>Projektant</t>
  </si>
  <si>
    <t>Zhotoviteľ</t>
  </si>
  <si>
    <t>Dňa</t>
  </si>
  <si>
    <t xml:space="preserve">                Merné a účelové jednotky</t>
  </si>
  <si>
    <t xml:space="preserve">            Počet</t>
  </si>
  <si>
    <t xml:space="preserve">  Náklady / 1 m.j.</t>
  </si>
  <si>
    <t xml:space="preserve">             Počet</t>
  </si>
  <si>
    <t xml:space="preserve"> Náklady / 1 m.j.</t>
  </si>
  <si>
    <t xml:space="preserve">                Počet</t>
  </si>
  <si>
    <t xml:space="preserve">        Náklady / 1 m.j.</t>
  </si>
  <si>
    <t xml:space="preserve">                Rozpočtové náklady v</t>
  </si>
  <si>
    <t>EUR</t>
  </si>
  <si>
    <t>A</t>
  </si>
  <si>
    <t>Základné rozp. náklady</t>
  </si>
  <si>
    <t>B</t>
  </si>
  <si>
    <t>Doplnkové náklady</t>
  </si>
  <si>
    <t>C</t>
  </si>
  <si>
    <t>Vedľajšie rozpočtové náklady</t>
  </si>
  <si>
    <t>1</t>
  </si>
  <si>
    <t>HSV</t>
  </si>
  <si>
    <t>Dodávky</t>
  </si>
  <si>
    <t>8</t>
  </si>
  <si>
    <t>Práca nadčas</t>
  </si>
  <si>
    <t>13</t>
  </si>
  <si>
    <t>Zariad. staveniska</t>
  </si>
  <si>
    <t>2</t>
  </si>
  <si>
    <t>9</t>
  </si>
  <si>
    <t>Bez pevnej podl.</t>
  </si>
  <si>
    <t>14</t>
  </si>
  <si>
    <t>Mimostav. doprava</t>
  </si>
  <si>
    <t>3</t>
  </si>
  <si>
    <t>PSV</t>
  </si>
  <si>
    <t>10</t>
  </si>
  <si>
    <t>Kultúrna pamiatka</t>
  </si>
  <si>
    <t>15</t>
  </si>
  <si>
    <t>Územné vplyvy</t>
  </si>
  <si>
    <t>4</t>
  </si>
  <si>
    <t>11</t>
  </si>
  <si>
    <t>16</t>
  </si>
  <si>
    <t>Prevádzkové vplyvy</t>
  </si>
  <si>
    <t>5</t>
  </si>
  <si>
    <t>"M"</t>
  </si>
  <si>
    <t>17</t>
  </si>
  <si>
    <t>Ostatné</t>
  </si>
  <si>
    <t>6</t>
  </si>
  <si>
    <t>18</t>
  </si>
  <si>
    <t>VRN z rozpočtu</t>
  </si>
  <si>
    <t>7</t>
  </si>
  <si>
    <t>ZRN (r. 1-6)</t>
  </si>
  <si>
    <t>12</t>
  </si>
  <si>
    <t>DN (r. 8-11)</t>
  </si>
  <si>
    <t>19</t>
  </si>
  <si>
    <t>VRN (r. 13-18)</t>
  </si>
  <si>
    <t>20</t>
  </si>
  <si>
    <t>HZS</t>
  </si>
  <si>
    <t>21</t>
  </si>
  <si>
    <t>Kompl. činnosť</t>
  </si>
  <si>
    <t>22</t>
  </si>
  <si>
    <t>Ostatné náklady</t>
  </si>
  <si>
    <t>D</t>
  </si>
  <si>
    <t>Celkové náklady</t>
  </si>
  <si>
    <t>23</t>
  </si>
  <si>
    <t>Súčet 7, 12, 19-22</t>
  </si>
  <si>
    <t>24</t>
  </si>
  <si>
    <t>DPH 20,00%</t>
  </si>
  <si>
    <t>Dátum a podpis</t>
  </si>
  <si>
    <t>Pečiatka</t>
  </si>
  <si>
    <t>25</t>
  </si>
  <si>
    <t>Cena s DPH (r. 23-24)</t>
  </si>
  <si>
    <t>E</t>
  </si>
  <si>
    <t>Prípočty a odpočty</t>
  </si>
  <si>
    <t>26</t>
  </si>
  <si>
    <t>Dodávky objednávateľa</t>
  </si>
  <si>
    <t>27</t>
  </si>
  <si>
    <t>Kĺzavá doložka</t>
  </si>
  <si>
    <t>28</t>
  </si>
  <si>
    <t>Zvýhodnenie + -</t>
  </si>
  <si>
    <t>Rozpočet pre projekt:</t>
  </si>
  <si>
    <t>Zhotoviteľ:</t>
  </si>
  <si>
    <t>EUCAL, s.r.o.
Dolné Rudiny 8515/45
010 01 Žilina</t>
  </si>
  <si>
    <t>FALTHERM, spol. s r.o.</t>
  </si>
  <si>
    <t>Funkcia</t>
  </si>
  <si>
    <t>Typ</t>
  </si>
  <si>
    <t xml:space="preserve">
Súčet
dĺžok
[m]</t>
  </si>
  <si>
    <r>
      <t>Cena
[</t>
    </r>
    <r>
      <rPr>
        <b/>
        <sz val="8"/>
        <color indexed="8"/>
        <rFont val="Calibri"/>
        <family val="2"/>
        <charset val="238"/>
      </rPr>
      <t>€</t>
    </r>
    <r>
      <rPr>
        <b/>
        <sz val="8"/>
        <color indexed="8"/>
        <rFont val="Arial"/>
        <family val="2"/>
        <charset val="238"/>
      </rPr>
      <t>/MJ]</t>
    </r>
  </si>
  <si>
    <r>
      <t>Cena
spolu
[</t>
    </r>
    <r>
      <rPr>
        <b/>
        <sz val="8"/>
        <color indexed="8"/>
        <rFont val="Calibri"/>
        <family val="2"/>
        <charset val="238"/>
      </rPr>
      <t>€]</t>
    </r>
  </si>
  <si>
    <t>Podružný nešpecifikovaný montážny materiál</t>
  </si>
  <si>
    <t>PODRUŽNÝ MONTÁŽNY MATERIÁL</t>
  </si>
  <si>
    <t>Podiel pridružených montážnych výkonov</t>
  </si>
  <si>
    <t>Skriňa rozvádzača</t>
  </si>
  <si>
    <t>ROZVÁDZAČ</t>
  </si>
  <si>
    <t>Výzbroj rozvádzača</t>
  </si>
  <si>
    <t>Riadiaci systém</t>
  </si>
  <si>
    <t>Spolu:</t>
  </si>
  <si>
    <t>Profesia:</t>
  </si>
  <si>
    <t>Dodáva</t>
  </si>
  <si>
    <t>Ing. Michal Salát</t>
  </si>
  <si>
    <t>FALTHERM, spol. s r.o., Za plavárňou 8907/15, 010 08 Žilina</t>
  </si>
  <si>
    <t>ČOV Horný Hričov</t>
  </si>
  <si>
    <t>0,00</t>
  </si>
  <si>
    <t>GABA 2S21 - RE</t>
  </si>
  <si>
    <t>Detektor úniku horľavých plynov</t>
  </si>
  <si>
    <t>GABA 2S22 - RE</t>
  </si>
  <si>
    <t>Detektor úniku oxidu uhoľnatého - CO</t>
  </si>
  <si>
    <t>DLF6 V G1/2</t>
  </si>
  <si>
    <t>Snímač tlaku, 0-6bar, 0-10V, 15-24VAC/DC G1/2", IP65</t>
  </si>
  <si>
    <t>Pripojovacia zostava pre snímač tlaku</t>
  </si>
  <si>
    <t>DS</t>
  </si>
  <si>
    <t>Sonda zaplavenia</t>
  </si>
  <si>
    <t>SONDA ZAPLAVENIA</t>
  </si>
  <si>
    <t>AKF10+ NI1000K5000 100.06</t>
  </si>
  <si>
    <t>Ponorný snímač teploty Ni1000K5000, -50...+160°C, L=100mm, D=6mm, IP65, plastová hlavica</t>
  </si>
  <si>
    <t>TEPLOTA VODY KGJ1.1 VÝSTUP DO TECHNOLÓGIE
TEPLOTA VODY KGJ1.1 VRAT Z TECHNOLÓGIE
TEPLOTA VODY KGJ1.2 VÝSTUP DO TECHNOLÓGIE
TEPLOTA VODY KGJ1.2 VRAT Z TECHNOLÓGIE</t>
  </si>
  <si>
    <t>THVADS100</t>
  </si>
  <si>
    <t>Jímka pre snímač teploty, L=100mm, D=6mm, nerez, G1/2", 40bar</t>
  </si>
  <si>
    <t>Pripojovacia zostava pre snímač teploty</t>
  </si>
  <si>
    <t>AGS54</t>
  </si>
  <si>
    <t>Vonkajšie teplotné čidlo</t>
  </si>
  <si>
    <t>TEPLOTA VONKAJŠA</t>
  </si>
  <si>
    <t>WRF04 Ni1000TK5000</t>
  </si>
  <si>
    <t>Priestorový snímač teploty Ni1000/TK5000, 0...+50°C, IP30</t>
  </si>
  <si>
    <t>TEPLOTA VNÚTORNÁ</t>
  </si>
  <si>
    <t>ZDC 902 012 405</t>
  </si>
  <si>
    <t>LED signalizačný maják - červený</t>
  </si>
  <si>
    <t>ZDE 902 500 405</t>
  </si>
  <si>
    <t>Piezo element</t>
  </si>
  <si>
    <t>ZMR 902 582 900</t>
  </si>
  <si>
    <t>Základňa pre horizontálnu montáž</t>
  </si>
  <si>
    <t>1801 VDE</t>
  </si>
  <si>
    <t>Prípojnica potenciálového vyrovnania</t>
  </si>
  <si>
    <t>MAGNA3 50-150 F</t>
  </si>
  <si>
    <t>Čerpadlo</t>
  </si>
  <si>
    <t>OBEHOVÉ ČERPADLO SEKUNDÁRNY OKRUH KGJ1.1
OBEHOVÉ ČERPADLO SEKUNDÁRNY OKRUH KGJ1.2</t>
  </si>
  <si>
    <t>Multical 603</t>
  </si>
  <si>
    <t>Merač tepla a chladu</t>
  </si>
  <si>
    <t>FTTx box FGM-24</t>
  </si>
  <si>
    <t>24x SC, IP65, kazeta 12/24</t>
  </si>
  <si>
    <t>PIGTAIL SC/APC, SM, G657A</t>
  </si>
  <si>
    <t>Optický pigtail SC/APC, SM, G657A, 1m, 9/125, 0.9mm, SEMI-STRIP</t>
  </si>
  <si>
    <t>ADAPTER SC/APC, simplex, SM</t>
  </si>
  <si>
    <t>Adaptér SC/APC, simplex, SM</t>
  </si>
  <si>
    <t>XALK178F</t>
  </si>
  <si>
    <t>Núdzový vypínač</t>
  </si>
  <si>
    <t>HAVARIJNÉ TLAČIDLO STROJOVŇA</t>
  </si>
  <si>
    <t>ZBZ1605</t>
  </si>
  <si>
    <t>Ochranný kryt pre hríbové tlačidlo Emergency-Stop, žltá</t>
  </si>
  <si>
    <t>KPI 35</t>
  </si>
  <si>
    <t>Tlakový spínač</t>
  </si>
  <si>
    <t>060-033066</t>
  </si>
  <si>
    <t>Krytka pre KP-KPI</t>
  </si>
  <si>
    <t>Regulátor tlaku a podtlaku membránový</t>
  </si>
  <si>
    <t>1633E</t>
  </si>
  <si>
    <t>FTP kabel, Cat. 5e</t>
  </si>
  <si>
    <t>KOMUNIKÁCIA RIADIACI SYSTÉM PLYNOVEJ KOTOLNE
KOMUNIKÁCIA KGJ1.1 TEDOM
KOMUNIKÁCIA KGJ1.2 TEDOM
KOMUNIKÁCIA ROZVÁDZAČ AXY - ELVAC</t>
  </si>
  <si>
    <t>250,00</t>
  </si>
  <si>
    <t>KRJ45/5SH</t>
  </si>
  <si>
    <t>Konektor RJ45 STP, Cat.5e, 8p8c, lanko</t>
  </si>
  <si>
    <t>Kryt konektora RJ45</t>
  </si>
  <si>
    <t>Kryt konektora RJ45 s výrezom</t>
  </si>
  <si>
    <t>SXKO-MICRO-12-OS-HDPE</t>
  </si>
  <si>
    <t>Optický kábel, SM, 12-vlákno, 9/125, G657A1, 6.0mm, Fca HDPE, MLT</t>
  </si>
  <si>
    <t>200,00</t>
  </si>
  <si>
    <t>MIKROHARD DB, 12/8mm</t>
  </si>
  <si>
    <t>12/8mm Mikrotrubička, HDPE, červená</t>
  </si>
  <si>
    <t>PATCHCORD SC-APC_SC-APC, 10m, 3mm, simplex, SM, G657A2</t>
  </si>
  <si>
    <t>Optický patchcord SC/APC-SC/APC, 10m, 3mm, simplex, SM, G657A2</t>
  </si>
  <si>
    <t>ÖLFLEX® CLASSIC 110</t>
  </si>
  <si>
    <t>H07V-K</t>
  </si>
  <si>
    <t>Prepojovací jednožilový vodič, 1x6, GNYE</t>
  </si>
  <si>
    <t>Prepojovací jednožilový vodič, 1x16, GNYE</t>
  </si>
  <si>
    <t>UZEMNENIE ROZVÁDZAČA
UZEMNENIE HUS</t>
  </si>
  <si>
    <t>Ovládací kábel oleju odolný, 3G1</t>
  </si>
  <si>
    <t>MANOSTAT VÝROBA TEPLA TECH. VRAT MIN. TLAK
REGULÁTOR TLAKU MIESTNOSŤ PL. DÚCHADIEL PRÍVOD BIOPLYNU MIN. TLAK
ZAPLAVENIE PRIESTOR STROJOVNE KGJ</t>
  </si>
  <si>
    <t>Ovládací kábel oleju odolný, 10G1</t>
  </si>
  <si>
    <t>DETEKCIA ÚNIKU CH4 STROJOVŇA KGJ
DETEKCIA ÚNIKU CO STROJOVŇA KGJ
DETEKCIA ÚNIKU CH4 MIESTNOSŤ PLYNOVÝCH DÚCHADIEL</t>
  </si>
  <si>
    <t>Ovládací kábel oleju odolný, 4G1</t>
  </si>
  <si>
    <t>OPTICKO-AKUSTICKÁ SIGNALIZÁCIA PORUCHY</t>
  </si>
  <si>
    <t>ÖLFLEX® CLASSIC 100</t>
  </si>
  <si>
    <t>Ovládací kábel 3G1,5</t>
  </si>
  <si>
    <t>BUP-BEZPEČNOSTNÝ UZÁVER PLYNU OTVOR/ZATVOR
OBEHOVÉ ČERPADLO SEKUNDÁRNY OKRUH KGJ1.1
OBEHOVÉ ČERPADLO SEKUNDÁRNY OKRUH KGJ1.2
PRÍVODNÝ VENTILÁTOR STROJOVŇA KGJ
PRÍVOD NAPÁJANIA ROZVÁDZAČ RH1.3_POLE_3A</t>
  </si>
  <si>
    <t>Ovládací kábel oleju odolný, 3G1,5</t>
  </si>
  <si>
    <t>BUP-BEZPEČNOSTNÝ UZÁVER PLYNU OTVOR/ZATVOR</t>
  </si>
  <si>
    <t>Ovládací kábel 4G1,5</t>
  </si>
  <si>
    <t>ÖLFLEX® CLASSIC 110 CY</t>
  </si>
  <si>
    <t>Tienený ovládací PVC kábel s transparentným plášťom, 2X1, tienený</t>
  </si>
  <si>
    <t>HAVARIJNÉ TLAČIDLO STROJOVŇA
TEPLOTA VODY KGJ1.1 VÝSTUP DO TECHNOLÓGIE
TEPLOTA VODY KGJ1.1 VRAT Z TECHNOLÓGIE
TEPLOTA VODY KGJ1.2 VÝSTUP DO TECHNOLÓGIE
TEPLOTA VODY KGJ1.2 VRAT Z TECHNOLÓGIE
TEPLOTA VONKAJŠA
TEPLOTA VNÚTORNÁ</t>
  </si>
  <si>
    <t>Ovládací kábel oleju odolný, 2X1</t>
  </si>
  <si>
    <t>Ovládací kábel oleju odolný, 14G1</t>
  </si>
  <si>
    <t>KOGENERAČNÁ JEDNOTKA</t>
  </si>
  <si>
    <t>UNITRONIC LiYCY</t>
  </si>
  <si>
    <t>Dátový kábel, 4x0,25</t>
  </si>
  <si>
    <t>ÖLFLEX® EB CY</t>
  </si>
  <si>
    <t>Ovládací kábel pre iskrobezpečné obvody, 2X0,75, tienený</t>
  </si>
  <si>
    <t>SPOTREBA PLYNU KGJ1.1
SPOTREBA PLYNU KGJ1.2</t>
  </si>
  <si>
    <t>10,00</t>
  </si>
  <si>
    <t>Tienený ovládací PVC kábel s transparentným plášťom, 3X1, tienený</t>
  </si>
  <si>
    <t>TLAK VODY KGJ1.1 VÝSTUP DO TECHNOLÓGIE
TLAK VODY KGJ1.1 VRAT
TLAK VODY KGJ1.2 VÝSTUP DO TECHNOLÓGIE
TLAK VODY KGJ1.2 VRAT</t>
  </si>
  <si>
    <t>Ovládací kábel pre iskrobezpečné obvody, 3X1, tienený</t>
  </si>
  <si>
    <t>DETEKCIA ÚNIKU CH4 MIESTNOSŤ PLYNOVÝCH DÚCHADIEL</t>
  </si>
  <si>
    <t>Ovládací kábel oleju odolný, 4G2,5</t>
  </si>
  <si>
    <t>50,00</t>
  </si>
  <si>
    <t>Ovládací kábel oleju odolný, 7G4</t>
  </si>
  <si>
    <t>Tienený ovládací PVC kábel s transparentným plášťom, 7G1,5, tienený</t>
  </si>
  <si>
    <t>VYČÍTAVANIE SPOTREBY NADRADENÝ RS</t>
  </si>
  <si>
    <t>KOMUNIKÁCIA</t>
  </si>
  <si>
    <t>Elektro - PRS, MaR</t>
  </si>
  <si>
    <t>Rekonštrukcia zariadenia na výrobu tepla a elektrickej energie z obnoviteľných zdrojov energie (OZE) v ČOV Horný Hričov</t>
  </si>
  <si>
    <t>Strojovňa KGJ</t>
  </si>
  <si>
    <t xml:space="preserve">DETEKCIA ÚNIKU CH4 STROJOVŇA KGJ
</t>
  </si>
  <si>
    <t xml:space="preserve">DETEKCIA ÚNIKU CO STROJOVŇA KGJ
</t>
  </si>
  <si>
    <t xml:space="preserve">DETEKCIA ÚNIKU CH4 MIESTNOSŤ PLYNOVÝCH DÚCHADIEL
</t>
  </si>
  <si>
    <t>PERIFÉRIE KÁBLE</t>
  </si>
  <si>
    <t>TLAK VODY KGJ1.1 VÝSTUP DO TECHNOLÓGIE
TLAK VODY KGJ1.1 VRAT Z TECHNOLÓGIE
TLAK VODY KGJ1.2 VÝSTUP DO TECHNOLÓGIE
TLAK VODY KGJ1.2 VRAT Z TECHNOLÓGIE</t>
  </si>
  <si>
    <t>Multical 603M</t>
  </si>
  <si>
    <t>MERAČ TEPLA OKUH NÚDZOVÉHO CHLADENIA KGJ1.1
MERAČ TEPLA OKUH NÚDZOVÉHO CHLADENIA KGJ1.2</t>
  </si>
  <si>
    <t>MERAČ TEPLA SEKUNDÁRNY OKUH KGJ1.1
MERAČ TEPLA SEKUNDÁRNY OKUH KGJ1.2</t>
  </si>
  <si>
    <t>KOMUNIKÁCIA ROZVODŇA VN/NN - RIADIACI SYSTÉM KGJ</t>
  </si>
  <si>
    <t>MANOSTAT TECHNOLÓGIA VRAT MIN. TLAK</t>
  </si>
  <si>
    <t>MANOSTAT BIOPLYN VSTUP MIN.TLAK</t>
  </si>
  <si>
    <t>Ovládací kábel oleju odolný, 5G4</t>
  </si>
  <si>
    <t>HLAVNÝ PRÍVOD ROZVÁDZAČ HRM</t>
  </si>
  <si>
    <t>PRÍVODNÝ VENTILÁTOR STROJOVŇA KGJ</t>
  </si>
  <si>
    <t>Ventilátor</t>
  </si>
  <si>
    <t>PRÍVODNÝ VENTILÁTOR MIESTNOSŤ PLYNOVÝCH DÚCHADIEL</t>
  </si>
  <si>
    <t>HCBT/4-315/H-EX</t>
  </si>
  <si>
    <t>TCBB/4-355/H</t>
  </si>
  <si>
    <t>TEPLOVZDUŠNÁ JEDNOTKA STROJOVŇA KGJ</t>
  </si>
  <si>
    <t>Teplovzdušná jednotka</t>
  </si>
  <si>
    <t>PLYNOVÝ KOMPRESOR 1
PLYNOVÝ KOMPRESOR 2</t>
  </si>
  <si>
    <t xml:space="preserve">Plynový kompresor 
</t>
  </si>
  <si>
    <t>CHLADENIE TECHNOLOGICKÉHO OKRUHU KGJ</t>
  </si>
  <si>
    <t>Chladenie  technologického okruhu KGJ</t>
  </si>
  <si>
    <t>NÚDZOVÉ CHLADENIE KGJ</t>
  </si>
  <si>
    <t>Núdzové chladenie KGJ</t>
  </si>
  <si>
    <t>PRÍVODNÝ VENTILÁTOR MIESTNOSŤ PL. DÚCHADIEL
TEPLOVZDUŠNÁ JEDNOTKA STROVŇA KGJ
PLYNOVÝ KOMPRESOR 1
PLYNOVÝ KOMPRESOR 2
NÚDZOVÉ CHLADENIE KGJ
CHLADENIE TECHNOLOGICKÉHO OKRUHU KGJ</t>
  </si>
  <si>
    <t>KOFENERAČNÁ JEDNOTKA KGJ1.1
KOFENERAČNÁ JEDNOTKA KGJ1.2
KGJ1.1 VYROBENÁ ELEKTRICKÁ ENERGIA
KGJ1.1 VLASTNÁ SPOTREBA
KGJ1.2 VYROBENÁ ELEKTRICKÁ ENERGIA
KGJ1.2 VLASTNÁ SPOTREBA
MERAČ TEPLA SEKUNDÁRNY OKUH KGJ1.1
MERAČ TEPLA SEKUNDÁRNY OKUH KGJ1.2
MERAČ TEPLA OKUH NÚDZOVÉHO CHLADENIA KGJ1.1
MERAČ TEPLA OKRUH NÚDZOVÉHO CHLADENIA KGJ1.2</t>
  </si>
  <si>
    <t>Detektor úniku horľavých plynov, vrátane snímača</t>
  </si>
  <si>
    <t>GABA 2EX3 - RE, 2EX3S</t>
  </si>
  <si>
    <t xml:space="preserve">VYČÍTAVANIE SPOTREBY </t>
  </si>
  <si>
    <t>VYČÍTAVANIE SPOTREBY</t>
  </si>
  <si>
    <t>ROZVÁDZAČ RMDT1</t>
  </si>
  <si>
    <t>Rozvádzačová skriňa z oceľového plechu, IP55, RAL 7035, VxŠxH v mm 2000x1200x400, s mont. doskou</t>
  </si>
  <si>
    <t>Riadiaci systém PXCPXC100-E.D
Adresné kolíky TXA1.K12
Modul napájania TXS1.12F10
Ovládací panel PXM30-E
Moduly univerzálnych vstupov TXM1.8U
Moduly univerzálnych vstupov TXM1.8X
Moduly binárnych vstupov TXM1.16D
Moduly releových výstupov TXM1.6R</t>
  </si>
  <si>
    <t>ROZVÁDZAČ XDT1</t>
  </si>
  <si>
    <t>Rozvádzačová skriňa z oceľového plechu, IP55, RAL 7035, VxŠxH v mm 1000x800x300, s mont. doskou</t>
  </si>
  <si>
    <t>HW VYBAVENIE PRE CENTRÁLNY DISPEČÉRSKY SYSTÉM</t>
  </si>
  <si>
    <t xml:space="preserve">Aplikačný server pre systém TEDIS, pracovná grafická stanica. </t>
  </si>
  <si>
    <t>Aplikačný server pre systém TEDIS, pracovná grafická stanica HP z240, TWR, CPU E3-1240v5, 16GB RAM, HDD 2TB, DVD, Nvidia QUADRO 4GB, W10P, keyb+mouse</t>
  </si>
  <si>
    <t>HW VYBAVENIE</t>
  </si>
  <si>
    <t>Monitor 24" LCD, IPS panel, 1920x1200, pivot, DP, DVI, USB</t>
  </si>
  <si>
    <t>Monitor 24" LCD, IPS panel, 1920x1200, pivot, DP, DVI, USB.</t>
  </si>
  <si>
    <t>Sieťový smerovač 8x1Gb, podpora VPN Server L2TP</t>
  </si>
  <si>
    <t>Záložný zdroj APC Back-UPS 950VA, 230V, AVR, IEC Sockets</t>
  </si>
  <si>
    <t>SW LICENCIE DISPEČÉRSKEHO SYSTÉMU</t>
  </si>
  <si>
    <t>Licencia dispečerského systému D2000 V11, 1000 tagov</t>
  </si>
  <si>
    <t>SW LICENCIE</t>
  </si>
  <si>
    <t>Komunikačný protokol Modbus</t>
  </si>
  <si>
    <t>TCP/IP Komunikačný prevodník</t>
  </si>
  <si>
    <t>Komunikačný protokol Mbus</t>
  </si>
  <si>
    <t>INŠTALÁCIA A IMPLEMENTÁCIA PRE DISPEČÉRSKY SYSTÉM</t>
  </si>
  <si>
    <t>Inštalácia a nastavenie servera, OS</t>
  </si>
  <si>
    <t>INŠTALÁCIA A IMPELENTÁCIA PRE DISP. SYSTÉM</t>
  </si>
  <si>
    <t>Inštalácia a parametrizácia dispečerského systému TEDIS-D2000</t>
  </si>
  <si>
    <t>Konfigurácia aplikačnej časti TEDIS-BASIS</t>
  </si>
  <si>
    <t>Implementacia a konfiguracia dialkoveho riadenia a monitorovania - aplikacna cast</t>
  </si>
  <si>
    <t>Nastavenie a uvedenie systému do prevádzky</t>
  </si>
  <si>
    <t>Testovacia prevádzka, komplexné skúšky</t>
  </si>
  <si>
    <t>Zaškolenie obsluhy</t>
  </si>
  <si>
    <t>Užívateľská dokumentácia</t>
  </si>
  <si>
    <t>KOMUNIKÁCIA RS KGJ - RS PLYNOVEJ KOTOLNE
KOMUNIKÁCIA KGJ1.1 TEDOM
KOMUNIKÁCIA KGJ1.2 TEDOM
KOMUNIKÁCIA ROZVÁDZAČ AXY - ELVAC</t>
  </si>
  <si>
    <t>SLUŽBY</t>
  </si>
  <si>
    <t>Programové vybavenie riadiaceho systému</t>
  </si>
  <si>
    <t>SLUŽBY, OSTATNÁ ČINNOSŤ</t>
  </si>
  <si>
    <t>Uvedenie do prevádzky, testovanie, nastavenie</t>
  </si>
  <si>
    <t>Oživenie časti MaR</t>
  </si>
  <si>
    <t>Projekt skutkového stavu a dokladová dokumentácia</t>
  </si>
  <si>
    <t>Revízia EZ a atest rozvádzača</t>
  </si>
  <si>
    <t>Inžinierska a koordinačná činnosť</t>
  </si>
  <si>
    <t>Úradná skúška OPO</t>
  </si>
  <si>
    <t>Skúšobná prevádzka</t>
  </si>
  <si>
    <t>OCHRANNÉ POSPÁJANIE, UZEMNENIE</t>
  </si>
  <si>
    <t>ZSA 16</t>
  </si>
  <si>
    <t>Svorka pre uzemnenie potrubia</t>
  </si>
  <si>
    <t>OCHRANNÉ POSPÁJANIE A UZEMNENIE</t>
  </si>
  <si>
    <t>Cu 0,5m</t>
  </si>
  <si>
    <t>Páska pre uzemnenie potrubia, meď</t>
  </si>
  <si>
    <t>HUS</t>
  </si>
  <si>
    <t>UZEMNENIE PREPÄŤOVEJ OCHRANY</t>
  </si>
  <si>
    <t>KÁBLOVÁ TRASA MaR, PRS</t>
  </si>
  <si>
    <t>NKZI 50X125X0.70 S</t>
  </si>
  <si>
    <t>MARS káblový žlab 50x125 s integrovanou spojkou, pozinkovaný, perforovaný, 2m</t>
  </si>
  <si>
    <t>KÁBLOVÁ TRASA MaR,PRS</t>
  </si>
  <si>
    <t>V 125 S</t>
  </si>
  <si>
    <t>MARS veko káblového žlabu 125, plné, 2m</t>
  </si>
  <si>
    <t>NT 100X125 S</t>
  </si>
  <si>
    <t>MARS T-kus, 100x125, plné</t>
  </si>
  <si>
    <t>NVT 125 S</t>
  </si>
  <si>
    <t>MARS veko pre T-kus, 125, plné</t>
  </si>
  <si>
    <t>NKO 90X100X125 S</t>
  </si>
  <si>
    <t>MARS koleno klesajúce 90°, 100x125, plné</t>
  </si>
  <si>
    <t>NVKO 90X100X125 S</t>
  </si>
  <si>
    <t>MARS veko pre koleno klesajúce 90°, 125, plné</t>
  </si>
  <si>
    <t>NP S 250</t>
  </si>
  <si>
    <t>Podpera na stenu, 250mm</t>
  </si>
  <si>
    <t>NKZI 50X62X0.70 S</t>
  </si>
  <si>
    <t>MARS káblový žlab 50x62 s integrovanou spojkou, pozinkovaný, perforovaný, 2m</t>
  </si>
  <si>
    <t>V 62 S</t>
  </si>
  <si>
    <t>MARS veko káblového žlabu 62, plné, 2m</t>
  </si>
  <si>
    <t>NT 50X62 S</t>
  </si>
  <si>
    <t>MARS T-kus, 50x62, plné</t>
  </si>
  <si>
    <t>NVT 62 S</t>
  </si>
  <si>
    <t>MARS veko pre T-kus, 62, plné</t>
  </si>
  <si>
    <t>NO 90X50X62 S</t>
  </si>
  <si>
    <t>MARS koleno 90°, 50x62, plné</t>
  </si>
  <si>
    <t>NVO 90X62 S</t>
  </si>
  <si>
    <t>MARS veko pre koleno 90°, 62, plné</t>
  </si>
  <si>
    <t>NKO 90X50X125 S</t>
  </si>
  <si>
    <t>MARS koleno klesajúce 90°, 50x125, plné</t>
  </si>
  <si>
    <t>NVKO 90X50X125 S</t>
  </si>
  <si>
    <t>6016 ZNM_S</t>
  </si>
  <si>
    <t>Oceľová trubka závitová, 3m</t>
  </si>
  <si>
    <t>6116 ZNM_S</t>
  </si>
  <si>
    <t>Koleno pre oceľovú trubku závitovú</t>
  </si>
  <si>
    <t>5220 ZNM-S</t>
  </si>
  <si>
    <t>Príchytka OMEGA pre oceľové trubky</t>
  </si>
  <si>
    <t>6021 ZNM_S</t>
  </si>
  <si>
    <t>6121 ZNM_S</t>
  </si>
  <si>
    <t>5225 ZNM-S</t>
  </si>
  <si>
    <t>POMOCNÉ KONŠTRUKCIE, PODRUŽNÝ MONTÁŽNY MATERIÁL</t>
  </si>
  <si>
    <t>Protipožiarny náter CFS-ST, 1bal=6kg</t>
  </si>
  <si>
    <t>Protipožiarny náter CFS-CT, 1bal=6kg</t>
  </si>
  <si>
    <t>PROTIPOŽIARNE UTESNENIE PRESTUPOV</t>
  </si>
  <si>
    <t>Protipožiarny tmel CFS-S SIL, 1bal=310ml</t>
  </si>
  <si>
    <t>protipožiarny tmel CFS-S SIL, 1bal=310ml</t>
  </si>
  <si>
    <t>Protipožiarny identifikačný štítok SK, 1bal=10ks</t>
  </si>
  <si>
    <t>protipožiarny identifikačný štítok SK, 1bal=10ks</t>
  </si>
  <si>
    <t>Minerálna vata CFS-CT B, 1000x600x50</t>
  </si>
  <si>
    <t>minerálna vata CFS-CT B, 1000x600x50, 1bal=5ks</t>
  </si>
  <si>
    <t>Páska sťahovacia, 200mm, 100ks</t>
  </si>
  <si>
    <t>Farba základná, 1kg</t>
  </si>
  <si>
    <t>Farba vrchná, 1kg</t>
  </si>
  <si>
    <t>Riedidlo, 4,5l</t>
  </si>
  <si>
    <t>Káblový štitok zatvárací, 30x8mm, ks</t>
  </si>
  <si>
    <t>NO 90X50X125 S</t>
  </si>
  <si>
    <t>NVO 90X125 S</t>
  </si>
  <si>
    <t>OPTICKÁ KABELÁŽ, ULOŽENIE A UKONĆENIE</t>
  </si>
  <si>
    <t>OPTICKÁ KABELÁŽ</t>
  </si>
  <si>
    <t>Zafúknutie kábla do chráničky</t>
  </si>
  <si>
    <t>Tlakovanie</t>
  </si>
  <si>
    <t>Kalibrácia</t>
  </si>
  <si>
    <t>Očistenie kábla, konce kábla</t>
  </si>
  <si>
    <t>Zvarenie vlákna</t>
  </si>
  <si>
    <t>Ochrana zvarov, 45mm, 2.0mm, 1bal=100ks</t>
  </si>
  <si>
    <t>Plastová ohybná rúrka, PVC-U, &gt;750N, DN25</t>
  </si>
  <si>
    <t>Clipy pre plastové ohybné rúrky, PVC-U, &gt;750N, DN25</t>
  </si>
  <si>
    <t>Samonosná hmoždinka, PA, 35mm</t>
  </si>
  <si>
    <t>FXP-Turbo 25</t>
  </si>
  <si>
    <t>CL25</t>
  </si>
  <si>
    <t>DSD35</t>
  </si>
  <si>
    <t>4816/P_KB</t>
  </si>
  <si>
    <t>4821/P_KB</t>
  </si>
  <si>
    <t>Vývodka pre oc. trubky</t>
  </si>
  <si>
    <t>OPTICKÉ VONKAJŠIE BOXY</t>
  </si>
  <si>
    <t>PD6447-20-05_06_E</t>
  </si>
  <si>
    <t>Individuláne vyskúšanie</t>
  </si>
  <si>
    <t>Predkomplexné vyskúšanie</t>
  </si>
  <si>
    <t>Komplexné vyskúšanie</t>
  </si>
  <si>
    <t>Komunikačný protokol BacNet</t>
  </si>
  <si>
    <t>Klippon POK1 M16ACSS, VG M16 EXE6-10 SI7J</t>
  </si>
  <si>
    <t>BEZPEČNOSTNÝ UZÁVER PLYNU</t>
  </si>
  <si>
    <t>OBEHOVÉ ČERPADLO KGJ1.1 ŠTART/STOP
OBEHOVÉ ČERPADLO ŠTART/STOP
OBEHOVÉ ČERPADLO KGJ1.2 ŠTART/STOP
PRÍVODNÝ VENTILÁTOR STROJOVŇA KGJ ŠTART/STOP
TEPLOVZUŠNÁ JEDNOTKA STROJOVŇA KGJ ŠTART/STOP
NÚDZOVÉ CHLADENIE KGJ TK
CHLADENIE TECHNOLOGICKÉHO OKRUHU KGJ TK</t>
  </si>
  <si>
    <t>PRS, MaR</t>
  </si>
  <si>
    <t>CELKOVÉ NÁKLADY:</t>
  </si>
  <si>
    <t>02/2022</t>
  </si>
  <si>
    <t>18. 02. 2022</t>
  </si>
  <si>
    <t>KRYCÍ LIST VÝKAZ-VÝMER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</si>
</sst>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 #,##0.00\ &quot;€&quot;_-;\-* #,##0.00\ &quot;€&quot;_-;_-* &quot;-&quot;??\ &quot;€&quot;_-;_-@_-"/>
    <numFmt numFmtId="164" formatCode="####;\-####"/>
    <numFmt numFmtId="165" formatCode="0.00%;\-0.00%"/>
    <numFmt numFmtId="166" formatCode="_-* #,##0.00\ _€_-;\-* #,##0.00\ _€_-;_-* &quot;-&quot;??\ _€_-;_-@_-"/>
    <numFmt numFmtId="167" formatCode="_-* #,##0.00\ &quot;Sk&quot;_-;\-* #,##0.00\ &quot;Sk&quot;_-;_-* &quot;-&quot;??\ &quot;Sk&quot;_-;_-@_-"/>
    <numFmt numFmtId="168" formatCode="_-* #,##0.00\ _S_k_-;\-* #,##0.00\ _S_k_-;_-* &quot;-&quot;??\ _S_k_-;_-@_-"/>
    <numFmt numFmtId="169" formatCode="0.0"/>
    <numFmt numFmtId="170" formatCode="#,##0\ [$SKK]"/>
    <numFmt numFmtId="171" formatCode="_-* #,##0.00\ _K_č_-;\-* #,##0.00\ _K_č_-;_-* &quot;-&quot;??\ _K_č_-;_-@_-"/>
    <numFmt numFmtId="172" formatCode="0.00000"/>
  </numFmts>
  <fonts count="55" x14ac:knownFonts="1">
    <font>
      <sz val="10"/>
      <name val="Arial"/>
      <family val="2"/>
      <charset val="238"/>
    </font>
    <font>
      <sz val="11"/>
      <color theme="1"/>
      <name val="Calibri"/>
      <family val="2"/>
      <charset val="238"/>
      <scheme val="minor"/>
    </font>
    <font>
      <sz val="11"/>
      <color theme="1"/>
      <name val="Calibri"/>
      <family val="2"/>
      <charset val="238"/>
      <scheme val="minor"/>
    </font>
    <font>
      <b/>
      <sz val="10"/>
      <name val="Arial"/>
      <family val="2"/>
      <charset val="238"/>
    </font>
    <font>
      <sz val="10"/>
      <name val="Arial"/>
      <family val="2"/>
      <charset val="238"/>
    </font>
    <font>
      <sz val="9"/>
      <name val="Arial"/>
      <family val="2"/>
      <charset val="238"/>
    </font>
    <font>
      <sz val="8"/>
      <name val="Arial"/>
      <family val="2"/>
      <charset val="238"/>
    </font>
    <font>
      <b/>
      <sz val="8"/>
      <name val="Arial CE"/>
      <family val="2"/>
      <charset val="238"/>
    </font>
    <font>
      <sz val="8"/>
      <name val="Arial CE"/>
      <family val="2"/>
      <charset val="238"/>
    </font>
    <font>
      <sz val="10"/>
      <name val="Arial CE"/>
      <family val="2"/>
      <charset val="238"/>
    </font>
    <font>
      <b/>
      <sz val="10"/>
      <name val="Arial CE"/>
      <family val="2"/>
      <charset val="238"/>
    </font>
    <font>
      <b/>
      <sz val="12"/>
      <name val="Arial"/>
      <family val="2"/>
      <charset val="238"/>
    </font>
    <font>
      <b/>
      <sz val="8"/>
      <name val="Arial"/>
      <family val="2"/>
      <charset val="238"/>
    </font>
    <font>
      <sz val="7"/>
      <name val="Arial CE"/>
      <family val="2"/>
      <charset val="238"/>
    </font>
    <font>
      <sz val="8"/>
      <color indexed="21"/>
      <name val="Arial"/>
      <family val="2"/>
      <charset val="238"/>
    </font>
    <font>
      <sz val="8"/>
      <color indexed="21"/>
      <name val="Arial CE"/>
      <family val="2"/>
      <charset val="238"/>
    </font>
    <font>
      <sz val="7"/>
      <name val="Arial"/>
      <family val="2"/>
      <charset val="238"/>
    </font>
    <font>
      <b/>
      <sz val="8"/>
      <color indexed="8"/>
      <name val="Arial"/>
      <family val="2"/>
      <charset val="238"/>
    </font>
    <font>
      <b/>
      <sz val="8"/>
      <color indexed="8"/>
      <name val="Calibri"/>
      <family val="2"/>
      <charset val="238"/>
    </font>
    <font>
      <sz val="8"/>
      <color rgb="FFFF0000"/>
      <name val="Arial"/>
      <family val="2"/>
      <charset val="238"/>
    </font>
    <font>
      <b/>
      <sz val="8"/>
      <color theme="1"/>
      <name val="Arial"/>
      <family val="2"/>
      <charset val="238"/>
    </font>
    <font>
      <b/>
      <sz val="8"/>
      <color rgb="FFFF0000"/>
      <name val="Arial"/>
      <family val="2"/>
      <charset val="238"/>
    </font>
    <font>
      <b/>
      <sz val="18"/>
      <color theme="1"/>
      <name val="Arial CE"/>
      <family val="2"/>
      <charset val="238"/>
    </font>
    <font>
      <sz val="10"/>
      <color theme="1"/>
      <name val="Arial"/>
      <family val="2"/>
      <charset val="238"/>
    </font>
    <font>
      <sz val="6"/>
      <name val="Arial"/>
      <family val="2"/>
      <charset val="238"/>
    </font>
    <font>
      <b/>
      <sz val="7"/>
      <name val="Arial"/>
      <family val="2"/>
      <charset val="238"/>
    </font>
    <font>
      <b/>
      <sz val="6"/>
      <name val="Arial"/>
      <family val="2"/>
      <charset val="238"/>
    </font>
    <font>
      <sz val="7"/>
      <color rgb="FFFF0000"/>
      <name val="Arial"/>
      <family val="2"/>
      <charset val="238"/>
    </font>
    <font>
      <sz val="10"/>
      <name val="Arial"/>
      <family val="2"/>
      <charset val="238"/>
    </font>
    <font>
      <sz val="10"/>
      <name val="Helv"/>
    </font>
    <font>
      <sz val="10"/>
      <name val="Arial"/>
      <family val="2"/>
    </font>
    <font>
      <sz val="8"/>
      <color indexed="23"/>
      <name val="Arial"/>
      <family val="2"/>
      <charset val="238"/>
    </font>
    <font>
      <sz val="10"/>
      <name val="MS Sans Serif"/>
      <family val="2"/>
      <charset val="238"/>
    </font>
    <font>
      <u/>
      <sz val="10"/>
      <color theme="10"/>
      <name val="Arial"/>
      <family val="2"/>
    </font>
    <font>
      <sz val="9"/>
      <name val="Arial"/>
      <family val="2"/>
    </font>
    <font>
      <sz val="10"/>
      <color theme="1"/>
      <name val="Arial"/>
      <family val="2"/>
    </font>
    <font>
      <sz val="10"/>
      <color indexed="8"/>
      <name val="Arial"/>
      <family val="2"/>
    </font>
    <font>
      <sz val="10"/>
      <color theme="0"/>
      <name val="Arial"/>
      <family val="2"/>
    </font>
    <font>
      <sz val="10"/>
      <color rgb="FF006100"/>
      <name val="Arial"/>
      <family val="2"/>
    </font>
    <font>
      <b/>
      <sz val="10"/>
      <color theme="0"/>
      <name val="Arial"/>
      <family val="2"/>
    </font>
    <font>
      <b/>
      <sz val="15"/>
      <color theme="3"/>
      <name val="Arial"/>
      <family val="2"/>
    </font>
    <font>
      <b/>
      <sz val="13"/>
      <color theme="3"/>
      <name val="Arial"/>
      <family val="2"/>
    </font>
    <font>
      <b/>
      <sz val="11"/>
      <color theme="3"/>
      <name val="Arial"/>
      <family val="2"/>
    </font>
    <font>
      <sz val="10"/>
      <color rgb="FF9C6500"/>
      <name val="Arial"/>
      <family val="2"/>
    </font>
    <font>
      <sz val="10"/>
      <color rgb="FFFA7D00"/>
      <name val="Arial"/>
      <family val="2"/>
    </font>
    <font>
      <b/>
      <sz val="10"/>
      <color theme="1"/>
      <name val="Arial"/>
      <family val="2"/>
    </font>
    <font>
      <sz val="10"/>
      <color rgb="FFFF0000"/>
      <name val="Arial"/>
      <family val="2"/>
    </font>
    <font>
      <b/>
      <sz val="18"/>
      <color theme="3"/>
      <name val="Cambria"/>
      <family val="2"/>
      <scheme val="major"/>
    </font>
    <font>
      <sz val="10"/>
      <color rgb="FF3F3F76"/>
      <name val="Arial"/>
      <family val="2"/>
    </font>
    <font>
      <b/>
      <sz val="10"/>
      <color rgb="FFFA7D00"/>
      <name val="Arial"/>
      <family val="2"/>
    </font>
    <font>
      <b/>
      <sz val="10"/>
      <color rgb="FF3F3F3F"/>
      <name val="Arial"/>
      <family val="2"/>
    </font>
    <font>
      <i/>
      <sz val="10"/>
      <color rgb="FF7F7F7F"/>
      <name val="Arial"/>
      <family val="2"/>
    </font>
    <font>
      <sz val="10"/>
      <color rgb="FF9C0006"/>
      <name val="Arial"/>
      <family val="2"/>
    </font>
    <font>
      <sz val="10"/>
      <color rgb="FFFF0000"/>
      <name val="Arial"/>
      <family val="2"/>
      <charset val="238"/>
    </font>
    <font>
      <b/>
      <sz val="7"/>
      <color theme="1"/>
      <name val="Arial"/>
      <family val="2"/>
      <charset val="238"/>
    </font>
  </fonts>
  <fills count="36">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42"/>
        <bgColor indexed="64"/>
      </patternFill>
    </fill>
  </fills>
  <borders count="1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8"/>
      </left>
      <right/>
      <top/>
      <bottom/>
      <diagonal/>
    </border>
    <border>
      <left/>
      <right style="thin">
        <color indexed="8"/>
      </right>
      <top/>
      <bottom/>
      <diagonal/>
    </border>
    <border>
      <left style="thin">
        <color indexed="8"/>
      </left>
      <right/>
      <top style="thin">
        <color indexed="8"/>
      </top>
      <bottom/>
      <diagonal/>
    </border>
    <border>
      <left/>
      <right style="thin">
        <color indexed="8"/>
      </right>
      <top style="thin">
        <color indexed="8"/>
      </top>
      <bottom/>
      <diagonal/>
    </border>
    <border>
      <left style="thin">
        <color indexed="8"/>
      </left>
      <right/>
      <top/>
      <bottom style="thin">
        <color indexed="8"/>
      </bottom>
      <diagonal/>
    </border>
    <border>
      <left/>
      <right style="thin">
        <color indexed="8"/>
      </right>
      <top/>
      <bottom style="thin">
        <color indexed="8"/>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top/>
      <bottom style="thin">
        <color indexed="8"/>
      </bottom>
      <diagonal/>
    </border>
    <border>
      <left/>
      <right/>
      <top style="thin">
        <color indexed="8"/>
      </top>
      <bottom style="thin">
        <color indexed="8"/>
      </bottom>
      <diagonal/>
    </border>
    <border>
      <left style="thin">
        <color indexed="8"/>
      </left>
      <right/>
      <top style="thin">
        <color indexed="8"/>
      </top>
      <bottom style="hair">
        <color indexed="8"/>
      </bottom>
      <diagonal/>
    </border>
    <border>
      <left/>
      <right/>
      <top style="thin">
        <color indexed="8"/>
      </top>
      <bottom style="hair">
        <color indexed="8"/>
      </bottom>
      <diagonal/>
    </border>
    <border>
      <left/>
      <right style="hair">
        <color indexed="8"/>
      </right>
      <top style="thin">
        <color indexed="8"/>
      </top>
      <bottom style="hair">
        <color indexed="8"/>
      </bottom>
      <diagonal/>
    </border>
    <border>
      <left style="hair">
        <color indexed="8"/>
      </left>
      <right/>
      <top style="thin">
        <color indexed="8"/>
      </top>
      <bottom style="hair">
        <color indexed="8"/>
      </bottom>
      <diagonal/>
    </border>
    <border>
      <left/>
      <right/>
      <top/>
      <bottom style="hair">
        <color indexed="8"/>
      </bottom>
      <diagonal/>
    </border>
    <border>
      <left/>
      <right style="thin">
        <color indexed="8"/>
      </right>
      <top style="thin">
        <color indexed="8"/>
      </top>
      <bottom style="hair">
        <color indexed="8"/>
      </bottom>
      <diagonal/>
    </border>
    <border>
      <left style="thin">
        <color indexed="8"/>
      </left>
      <right/>
      <top style="hair">
        <color indexed="8"/>
      </top>
      <bottom style="thin">
        <color indexed="8"/>
      </bottom>
      <diagonal/>
    </border>
    <border>
      <left/>
      <right/>
      <top style="hair">
        <color indexed="8"/>
      </top>
      <bottom style="thin">
        <color indexed="8"/>
      </bottom>
      <diagonal/>
    </border>
    <border>
      <left/>
      <right style="hair">
        <color indexed="8"/>
      </right>
      <top style="hair">
        <color indexed="8"/>
      </top>
      <bottom style="thin">
        <color indexed="8"/>
      </bottom>
      <diagonal/>
    </border>
    <border>
      <left style="hair">
        <color indexed="8"/>
      </left>
      <right/>
      <top style="hair">
        <color indexed="8"/>
      </top>
      <bottom style="thin">
        <color indexed="8"/>
      </bottom>
      <diagonal/>
    </border>
    <border>
      <left/>
      <right style="thin">
        <color indexed="8"/>
      </right>
      <top style="hair">
        <color indexed="8"/>
      </top>
      <bottom style="thin">
        <color indexed="8"/>
      </bottom>
      <diagonal/>
    </border>
    <border>
      <left style="thin">
        <color indexed="8"/>
      </left>
      <right style="hair">
        <color indexed="8"/>
      </right>
      <top style="hair">
        <color indexed="8"/>
      </top>
      <bottom style="hair">
        <color indexed="8"/>
      </bottom>
      <diagonal/>
    </border>
    <border>
      <left style="hair">
        <color indexed="8"/>
      </left>
      <right/>
      <top style="hair">
        <color indexed="8"/>
      </top>
      <bottom/>
      <diagonal/>
    </border>
    <border>
      <left/>
      <right style="hair">
        <color indexed="8"/>
      </right>
      <top style="hair">
        <color indexed="8"/>
      </top>
      <bottom/>
      <diagonal/>
    </border>
    <border>
      <left style="hair">
        <color indexed="8"/>
      </left>
      <right style="hair">
        <color indexed="8"/>
      </right>
      <top style="hair">
        <color indexed="8"/>
      </top>
      <bottom style="hair">
        <color indexed="8"/>
      </bottom>
      <diagonal/>
    </border>
    <border>
      <left style="hair">
        <color indexed="8"/>
      </left>
      <right/>
      <top style="hair">
        <color indexed="8"/>
      </top>
      <bottom style="hair">
        <color indexed="8"/>
      </bottom>
      <diagonal/>
    </border>
    <border>
      <left/>
      <right style="thin">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top/>
      <bottom style="hair">
        <color indexed="8"/>
      </bottom>
      <diagonal/>
    </border>
    <border>
      <left/>
      <right style="hair">
        <color indexed="8"/>
      </right>
      <top/>
      <bottom style="hair">
        <color indexed="8"/>
      </bottom>
      <diagonal/>
    </border>
    <border>
      <left style="thin">
        <color indexed="8"/>
      </left>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top/>
      <bottom style="thin">
        <color indexed="8"/>
      </bottom>
      <diagonal/>
    </border>
    <border>
      <left/>
      <right/>
      <top style="thin">
        <color indexed="8"/>
      </top>
      <bottom/>
      <diagonal/>
    </border>
    <border>
      <left/>
      <right style="hair">
        <color indexed="8"/>
      </right>
      <top style="thin">
        <color indexed="8"/>
      </top>
      <bottom/>
      <diagonal/>
    </border>
    <border>
      <left style="hair">
        <color indexed="8"/>
      </left>
      <right/>
      <top style="thin">
        <color indexed="8"/>
      </top>
      <bottom/>
      <diagonal/>
    </border>
    <border>
      <left/>
      <right style="hair">
        <color indexed="8"/>
      </right>
      <top/>
      <bottom/>
      <diagonal/>
    </border>
    <border>
      <left style="hair">
        <color indexed="8"/>
      </left>
      <right/>
      <top/>
      <bottom/>
      <diagonal/>
    </border>
    <border>
      <left/>
      <right style="thin">
        <color indexed="8"/>
      </right>
      <top/>
      <bottom style="hair">
        <color indexed="8"/>
      </bottom>
      <diagonal/>
    </border>
    <border>
      <left style="thin">
        <color indexed="8"/>
      </left>
      <right/>
      <top style="hair">
        <color indexed="8"/>
      </top>
      <bottom/>
      <diagonal/>
    </border>
    <border>
      <left/>
      <right/>
      <top style="hair">
        <color indexed="8"/>
      </top>
      <bottom/>
      <diagonal/>
    </border>
    <border>
      <left style="thin">
        <color indexed="8"/>
      </left>
      <right style="hair">
        <color indexed="8"/>
      </right>
      <top/>
      <bottom style="hair">
        <color indexed="8"/>
      </bottom>
      <diagonal/>
    </border>
    <border>
      <left style="thin">
        <color indexed="8"/>
      </left>
      <right style="hair">
        <color indexed="8"/>
      </right>
      <top/>
      <bottom style="thin">
        <color indexed="8"/>
      </bottom>
      <diagonal/>
    </border>
    <border>
      <left/>
      <right style="hair">
        <color indexed="8"/>
      </right>
      <top/>
      <bottom style="thin">
        <color indexed="8"/>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diagonal/>
    </border>
    <border>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auto="1"/>
      </left>
      <right style="thin">
        <color auto="1"/>
      </right>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s>
  <cellStyleXfs count="1090">
    <xf numFmtId="0" fontId="0" fillId="0" borderId="0"/>
    <xf numFmtId="0" fontId="16" fillId="0" borderId="1">
      <alignment horizontal="left" vertical="top" wrapText="1"/>
      <protection locked="0"/>
    </xf>
    <xf numFmtId="0" fontId="16" fillId="0" borderId="1">
      <alignment horizontal="left" vertical="top" wrapText="1"/>
      <protection locked="0"/>
    </xf>
    <xf numFmtId="0" fontId="16" fillId="0" borderId="2">
      <alignment horizontal="left" vertical="top" wrapText="1"/>
      <protection locked="0"/>
    </xf>
    <xf numFmtId="0" fontId="16" fillId="0" borderId="3">
      <alignment horizontal="center" vertical="top" wrapText="1"/>
      <protection locked="0"/>
    </xf>
    <xf numFmtId="0" fontId="16" fillId="0" borderId="4">
      <alignment horizontal="center" vertical="top" wrapText="1"/>
      <protection locked="0"/>
    </xf>
    <xf numFmtId="2" fontId="16" fillId="0" borderId="3">
      <alignment horizontal="center" vertical="top" wrapText="1"/>
      <protection locked="0"/>
    </xf>
    <xf numFmtId="2" fontId="16" fillId="0" borderId="3">
      <alignment horizontal="center" vertical="top" wrapText="1"/>
      <protection locked="0"/>
    </xf>
    <xf numFmtId="2" fontId="16" fillId="0" borderId="83">
      <alignment horizontal="center" vertical="center" wrapText="1"/>
      <protection locked="0"/>
    </xf>
    <xf numFmtId="0" fontId="28" fillId="0" borderId="0"/>
    <xf numFmtId="0" fontId="4" fillId="0" borderId="0"/>
    <xf numFmtId="0" fontId="29"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8" fillId="0" borderId="0"/>
    <xf numFmtId="168" fontId="8" fillId="0" borderId="0" applyFont="0" applyFill="0" applyBorder="0" applyAlignment="0" applyProtection="0"/>
    <xf numFmtId="167" fontId="8" fillId="0" borderId="0" applyFont="0" applyFill="0" applyBorder="0" applyAlignment="0" applyProtection="0"/>
    <xf numFmtId="9" fontId="8" fillId="0" borderId="0" applyFont="0" applyFill="0" applyBorder="0" applyAlignment="0" applyProtection="0"/>
    <xf numFmtId="0" fontId="4" fillId="0" borderId="0"/>
    <xf numFmtId="44" fontId="4" fillId="0" borderId="0" applyFont="0" applyFill="0" applyBorder="0" applyAlignment="0" applyProtection="0"/>
    <xf numFmtId="170" fontId="9" fillId="0" borderId="0"/>
    <xf numFmtId="170" fontId="31" fillId="0" borderId="0">
      <alignment horizontal="left" vertical="center" indent="1"/>
    </xf>
    <xf numFmtId="170" fontId="6" fillId="0" borderId="0">
      <alignment horizontal="left" vertical="center" wrapText="1"/>
    </xf>
    <xf numFmtId="9" fontId="30" fillId="0" borderId="0" applyFont="0" applyFill="0" applyBorder="0" applyAlignment="0" applyProtection="0"/>
    <xf numFmtId="170" fontId="4" fillId="0" borderId="0"/>
    <xf numFmtId="44" fontId="4" fillId="0" borderId="0" applyFont="0" applyFill="0" applyBorder="0" applyAlignment="0" applyProtection="0"/>
    <xf numFmtId="170" fontId="4" fillId="0" borderId="0"/>
    <xf numFmtId="170" fontId="4" fillId="10" borderId="95" applyNumberFormat="0" applyFont="0" applyAlignment="0" applyProtection="0"/>
    <xf numFmtId="169" fontId="6" fillId="35" borderId="0">
      <alignment horizontal="right"/>
    </xf>
    <xf numFmtId="170" fontId="9" fillId="0" borderId="0"/>
    <xf numFmtId="170" fontId="9" fillId="0" borderId="0"/>
    <xf numFmtId="170" fontId="32" fillId="0" borderId="0"/>
    <xf numFmtId="170" fontId="4" fillId="0" borderId="0"/>
    <xf numFmtId="0" fontId="4" fillId="0" borderId="0"/>
    <xf numFmtId="0" fontId="31" fillId="0" borderId="0">
      <alignment horizontal="left" vertical="center" indent="1"/>
    </xf>
    <xf numFmtId="0" fontId="6" fillId="0" borderId="0">
      <alignment horizontal="left" vertical="center" wrapText="1"/>
    </xf>
    <xf numFmtId="0" fontId="9" fillId="0" borderId="0"/>
    <xf numFmtId="0" fontId="4" fillId="0" borderId="0"/>
    <xf numFmtId="0" fontId="4" fillId="10" borderId="95" applyNumberFormat="0" applyFont="0" applyAlignment="0" applyProtection="0"/>
    <xf numFmtId="0" fontId="9" fillId="0" borderId="0"/>
    <xf numFmtId="0" fontId="9" fillId="0" borderId="0"/>
    <xf numFmtId="0" fontId="32" fillId="0" borderId="0"/>
    <xf numFmtId="44" fontId="4" fillId="0" borderId="0" applyFont="0" applyFill="0" applyBorder="0" applyAlignment="0" applyProtection="0"/>
    <xf numFmtId="170" fontId="4" fillId="0" borderId="0"/>
    <xf numFmtId="9" fontId="30" fillId="0" borderId="0" applyFont="0" applyFill="0" applyBorder="0" applyAlignment="0" applyProtection="0"/>
    <xf numFmtId="0" fontId="9" fillId="0" borderId="0"/>
    <xf numFmtId="166" fontId="4" fillId="0" borderId="0" applyFont="0" applyFill="0" applyBorder="0" applyAlignment="0" applyProtection="0"/>
    <xf numFmtId="0" fontId="4" fillId="0" borderId="0"/>
    <xf numFmtId="0" fontId="4" fillId="0" borderId="0"/>
    <xf numFmtId="9" fontId="4" fillId="0" borderId="0" applyFont="0" applyFill="0" applyBorder="0" applyAlignment="0" applyProtection="0"/>
    <xf numFmtId="0" fontId="4" fillId="0" borderId="0"/>
    <xf numFmtId="0" fontId="4" fillId="0" borderId="0"/>
    <xf numFmtId="0" fontId="2" fillId="0" borderId="0"/>
    <xf numFmtId="44" fontId="4" fillId="0" borderId="0" applyFont="0" applyFill="0" applyBorder="0" applyAlignment="0" applyProtection="0"/>
    <xf numFmtId="0" fontId="33" fillId="0" borderId="0" applyNumberFormat="0" applyFill="0" applyBorder="0" applyAlignment="0" applyProtection="0"/>
    <xf numFmtId="0" fontId="4" fillId="0" borderId="0"/>
    <xf numFmtId="9" fontId="4" fillId="0" borderId="0" applyFont="0" applyFill="0" applyBorder="0" applyAlignment="0" applyProtection="0"/>
    <xf numFmtId="171" fontId="9" fillId="0" borderId="0" applyFont="0" applyFill="0" applyBorder="0" applyAlignment="0" applyProtection="0"/>
    <xf numFmtId="0" fontId="34" fillId="0" borderId="82" applyProtection="0">
      <alignment horizontal="center" vertical="top" wrapText="1"/>
    </xf>
    <xf numFmtId="0" fontId="8" fillId="0" borderId="0"/>
    <xf numFmtId="168" fontId="8" fillId="0" borderId="0" applyFont="0" applyFill="0" applyBorder="0" applyAlignment="0" applyProtection="0"/>
    <xf numFmtId="167" fontId="8" fillId="0" borderId="0" applyFont="0" applyFill="0" applyBorder="0" applyAlignment="0" applyProtection="0"/>
    <xf numFmtId="9" fontId="8" fillId="0" borderId="0" applyFont="0" applyFill="0" applyBorder="0" applyAlignment="0" applyProtection="0"/>
    <xf numFmtId="170" fontId="6" fillId="0" borderId="0">
      <alignment horizontal="left" vertical="center" wrapText="1"/>
    </xf>
    <xf numFmtId="169" fontId="6" fillId="35" borderId="0">
      <alignment horizontal="right"/>
    </xf>
    <xf numFmtId="0" fontId="6" fillId="0" borderId="0">
      <alignment horizontal="left" vertical="center" wrapText="1"/>
    </xf>
    <xf numFmtId="9" fontId="4" fillId="0" borderId="0" applyFont="0" applyFill="0" applyBorder="0" applyAlignment="0" applyProtection="0"/>
    <xf numFmtId="0" fontId="2" fillId="0" borderId="0"/>
    <xf numFmtId="0" fontId="4" fillId="0" borderId="0"/>
    <xf numFmtId="0" fontId="2" fillId="0" borderId="0"/>
    <xf numFmtId="0" fontId="2" fillId="0" borderId="0"/>
    <xf numFmtId="0" fontId="4" fillId="0" borderId="0"/>
    <xf numFmtId="0" fontId="4" fillId="0" borderId="9">
      <alignment horizontal="right" indent="1"/>
    </xf>
    <xf numFmtId="0" fontId="4" fillId="0" borderId="9">
      <alignment horizontal="right" indent="1"/>
    </xf>
    <xf numFmtId="0" fontId="4" fillId="0" borderId="98">
      <alignment horizontal="right" indent="1"/>
    </xf>
    <xf numFmtId="0" fontId="4" fillId="0" borderId="98">
      <alignment horizontal="right" indent="1"/>
    </xf>
    <xf numFmtId="0" fontId="4" fillId="0" borderId="98">
      <alignment horizontal="right" indent="1"/>
    </xf>
    <xf numFmtId="0" fontId="4" fillId="0" borderId="98">
      <alignment horizontal="right" indent="1"/>
    </xf>
    <xf numFmtId="0" fontId="4" fillId="0" borderId="98">
      <alignment horizontal="right" indent="1"/>
    </xf>
    <xf numFmtId="0" fontId="4" fillId="0" borderId="98">
      <alignment horizontal="right" indent="1"/>
    </xf>
    <xf numFmtId="0" fontId="4" fillId="0" borderId="0"/>
    <xf numFmtId="0" fontId="4" fillId="0" borderId="0"/>
    <xf numFmtId="0" fontId="4" fillId="0" borderId="0"/>
    <xf numFmtId="0" fontId="4" fillId="0" borderId="0"/>
    <xf numFmtId="0" fontId="4" fillId="0" borderId="0"/>
    <xf numFmtId="0" fontId="2" fillId="0" borderId="0"/>
    <xf numFmtId="0" fontId="4" fillId="0" borderId="0" applyProtection="0"/>
    <xf numFmtId="0" fontId="2" fillId="0" borderId="0"/>
    <xf numFmtId="0" fontId="4" fillId="0" borderId="98">
      <alignment horizontal="right" indent="1"/>
    </xf>
    <xf numFmtId="0" fontId="2" fillId="0" borderId="0"/>
    <xf numFmtId="0" fontId="8" fillId="0" borderId="0"/>
    <xf numFmtId="169" fontId="6" fillId="35" borderId="0">
      <alignment horizontal="right"/>
    </xf>
    <xf numFmtId="170" fontId="9" fillId="0" borderId="0"/>
    <xf numFmtId="0" fontId="4" fillId="0" borderId="0"/>
    <xf numFmtId="0" fontId="9" fillId="0" borderId="0"/>
    <xf numFmtId="170" fontId="6" fillId="0" borderId="0">
      <alignment horizontal="left" vertical="center" wrapText="1"/>
    </xf>
    <xf numFmtId="0" fontId="6" fillId="0" borderId="0">
      <alignment horizontal="left" vertical="center" wrapText="1"/>
    </xf>
    <xf numFmtId="170" fontId="6" fillId="0" borderId="0">
      <alignment horizontal="left" vertical="center" wrapText="1"/>
    </xf>
    <xf numFmtId="9" fontId="8" fillId="0" borderId="0" applyFont="0" applyFill="0" applyBorder="0" applyAlignment="0" applyProtection="0"/>
    <xf numFmtId="170" fontId="9" fillId="0" borderId="0"/>
    <xf numFmtId="170" fontId="6" fillId="0" borderId="0">
      <alignment horizontal="left" vertical="center" wrapText="1"/>
    </xf>
    <xf numFmtId="169" fontId="6" fillId="35" borderId="0">
      <alignment horizontal="right"/>
    </xf>
    <xf numFmtId="169" fontId="6" fillId="35" borderId="0">
      <alignment horizontal="right"/>
    </xf>
    <xf numFmtId="170" fontId="9" fillId="0" borderId="0"/>
    <xf numFmtId="9" fontId="8" fillId="0" borderId="0" applyFont="0" applyFill="0" applyBorder="0" applyAlignment="0" applyProtection="0"/>
    <xf numFmtId="0" fontId="6" fillId="0" borderId="0">
      <alignment horizontal="left" vertical="center" wrapText="1"/>
    </xf>
    <xf numFmtId="0" fontId="9" fillId="0" borderId="0"/>
    <xf numFmtId="9" fontId="30" fillId="0" borderId="0" applyFont="0" applyFill="0" applyBorder="0" applyAlignment="0" applyProtection="0"/>
    <xf numFmtId="9" fontId="30" fillId="0" borderId="0" applyFont="0" applyFill="0" applyBorder="0" applyAlignment="0" applyProtection="0"/>
    <xf numFmtId="9" fontId="8" fillId="0" borderId="0" applyFont="0" applyFill="0" applyBorder="0" applyAlignment="0" applyProtection="0"/>
    <xf numFmtId="0" fontId="4" fillId="0" borderId="0"/>
    <xf numFmtId="0" fontId="2" fillId="0" borderId="0"/>
    <xf numFmtId="0" fontId="6" fillId="0" borderId="0">
      <alignment horizontal="left" vertical="center" wrapText="1"/>
    </xf>
    <xf numFmtId="0" fontId="9" fillId="0" borderId="0"/>
    <xf numFmtId="9" fontId="30" fillId="0" borderId="0" applyFont="0" applyFill="0" applyBorder="0" applyAlignment="0" applyProtection="0"/>
    <xf numFmtId="0" fontId="2" fillId="0" borderId="0"/>
    <xf numFmtId="0" fontId="4" fillId="0" borderId="0"/>
    <xf numFmtId="0" fontId="4" fillId="0" borderId="0"/>
    <xf numFmtId="0" fontId="2" fillId="0" borderId="0"/>
    <xf numFmtId="9" fontId="8" fillId="0" borderId="0" applyFont="0" applyFill="0" applyBorder="0" applyAlignment="0" applyProtection="0"/>
    <xf numFmtId="170" fontId="6" fillId="0" borderId="0">
      <alignment horizontal="left" vertical="center" wrapText="1"/>
    </xf>
    <xf numFmtId="169" fontId="6" fillId="35" borderId="0">
      <alignment horizontal="right"/>
    </xf>
    <xf numFmtId="170" fontId="9" fillId="0" borderId="0"/>
    <xf numFmtId="0" fontId="6" fillId="0" borderId="0">
      <alignment horizontal="left" vertical="center" wrapText="1"/>
    </xf>
    <xf numFmtId="0" fontId="9" fillId="0" borderId="0"/>
    <xf numFmtId="9" fontId="30" fillId="0" borderId="0" applyFont="0" applyFill="0" applyBorder="0" applyAlignment="0" applyProtection="0"/>
    <xf numFmtId="0" fontId="2" fillId="0" borderId="0"/>
    <xf numFmtId="0" fontId="4" fillId="0" borderId="0"/>
    <xf numFmtId="9" fontId="8" fillId="0" borderId="0" applyFont="0" applyFill="0" applyBorder="0" applyAlignment="0" applyProtection="0"/>
    <xf numFmtId="170" fontId="6" fillId="0" borderId="0">
      <alignment horizontal="left" vertical="center" wrapText="1"/>
    </xf>
    <xf numFmtId="169" fontId="6" fillId="35" borderId="0">
      <alignment horizontal="right"/>
    </xf>
    <xf numFmtId="170" fontId="9" fillId="0" borderId="0"/>
    <xf numFmtId="0" fontId="6" fillId="0" borderId="0">
      <alignment horizontal="left" vertical="center" wrapText="1"/>
    </xf>
    <xf numFmtId="0" fontId="9" fillId="0" borderId="0"/>
    <xf numFmtId="9" fontId="30" fillId="0" borderId="0" applyFont="0" applyFill="0" applyBorder="0" applyAlignment="0" applyProtection="0"/>
    <xf numFmtId="0" fontId="2" fillId="0" borderId="0"/>
    <xf numFmtId="0" fontId="35" fillId="12" borderId="0" applyNumberFormat="0" applyBorder="0" applyAlignment="0" applyProtection="0"/>
    <xf numFmtId="0" fontId="35" fillId="16" borderId="0" applyNumberFormat="0" applyBorder="0" applyAlignment="0" applyProtection="0"/>
    <xf numFmtId="0" fontId="35" fillId="20" borderId="0" applyNumberFormat="0" applyBorder="0" applyAlignment="0" applyProtection="0"/>
    <xf numFmtId="0" fontId="35" fillId="24" borderId="0" applyNumberFormat="0" applyBorder="0" applyAlignment="0" applyProtection="0"/>
    <xf numFmtId="0" fontId="35" fillId="28" borderId="0" applyNumberFormat="0" applyBorder="0" applyAlignment="0" applyProtection="0"/>
    <xf numFmtId="0" fontId="35" fillId="32" borderId="0" applyNumberFormat="0" applyBorder="0" applyAlignment="0" applyProtection="0"/>
    <xf numFmtId="0" fontId="35" fillId="13"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5" fillId="25" borderId="0" applyNumberFormat="0" applyBorder="0" applyAlignment="0" applyProtection="0"/>
    <xf numFmtId="0" fontId="35" fillId="29" borderId="0" applyNumberFormat="0" applyBorder="0" applyAlignment="0" applyProtection="0"/>
    <xf numFmtId="0" fontId="35" fillId="33" borderId="0" applyNumberFormat="0" applyBorder="0" applyAlignment="0" applyProtection="0"/>
    <xf numFmtId="0" fontId="37" fillId="14" borderId="0" applyNumberFormat="0" applyBorder="0" applyAlignment="0" applyProtection="0"/>
    <xf numFmtId="0" fontId="37" fillId="18" borderId="0" applyNumberFormat="0" applyBorder="0" applyAlignment="0" applyProtection="0"/>
    <xf numFmtId="0" fontId="37" fillId="22" borderId="0" applyNumberFormat="0" applyBorder="0" applyAlignment="0" applyProtection="0"/>
    <xf numFmtId="0" fontId="37" fillId="26" borderId="0" applyNumberFormat="0" applyBorder="0" applyAlignment="0" applyProtection="0"/>
    <xf numFmtId="0" fontId="37" fillId="30" borderId="0" applyNumberFormat="0" applyBorder="0" applyAlignment="0" applyProtection="0"/>
    <xf numFmtId="0" fontId="37" fillId="34" borderId="0" applyNumberFormat="0" applyBorder="0" applyAlignment="0" applyProtection="0"/>
    <xf numFmtId="0" fontId="38" fillId="4" borderId="0" applyNumberFormat="0" applyBorder="0" applyAlignment="0" applyProtection="0"/>
    <xf numFmtId="0" fontId="39" fillId="9" borderId="94" applyNumberFormat="0" applyAlignment="0" applyProtection="0"/>
    <xf numFmtId="0" fontId="40" fillId="0" borderId="88" applyNumberFormat="0" applyFill="0" applyAlignment="0" applyProtection="0"/>
    <xf numFmtId="0" fontId="41" fillId="0" borderId="89" applyNumberFormat="0" applyFill="0" applyAlignment="0" applyProtection="0"/>
    <xf numFmtId="0" fontId="42" fillId="0" borderId="90" applyNumberFormat="0" applyFill="0" applyAlignment="0" applyProtection="0"/>
    <xf numFmtId="0" fontId="42" fillId="0" borderId="0" applyNumberFormat="0" applyFill="0" applyBorder="0" applyAlignment="0" applyProtection="0"/>
    <xf numFmtId="0" fontId="43" fillId="6" borderId="0" applyNumberFormat="0" applyBorder="0" applyAlignment="0" applyProtection="0"/>
    <xf numFmtId="0" fontId="36" fillId="10" borderId="95" applyNumberFormat="0" applyFont="0" applyAlignment="0" applyProtection="0"/>
    <xf numFmtId="0" fontId="44" fillId="0" borderId="93" applyNumberFormat="0" applyFill="0" applyAlignment="0" applyProtection="0"/>
    <xf numFmtId="0" fontId="45" fillId="0" borderId="96" applyNumberFormat="0" applyFill="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8" fillId="7" borderId="91" applyNumberFormat="0" applyAlignment="0" applyProtection="0"/>
    <xf numFmtId="0" fontId="49" fillId="8" borderId="91" applyNumberFormat="0" applyAlignment="0" applyProtection="0"/>
    <xf numFmtId="0" fontId="50" fillId="8" borderId="92" applyNumberFormat="0" applyAlignment="0" applyProtection="0"/>
    <xf numFmtId="0" fontId="51" fillId="0" borderId="0" applyNumberFormat="0" applyFill="0" applyBorder="0" applyAlignment="0" applyProtection="0"/>
    <xf numFmtId="0" fontId="52" fillId="5"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19" borderId="0" applyNumberFormat="0" applyBorder="0" applyAlignment="0" applyProtection="0"/>
    <xf numFmtId="0" fontId="37" fillId="23" borderId="0" applyNumberFormat="0" applyBorder="0" applyAlignment="0" applyProtection="0"/>
    <xf numFmtId="0" fontId="37" fillId="27" borderId="0" applyNumberFormat="0" applyBorder="0" applyAlignment="0" applyProtection="0"/>
    <xf numFmtId="0" fontId="37" fillId="31"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20" borderId="0" applyNumberFormat="0" applyBorder="0" applyAlignment="0" applyProtection="0"/>
    <xf numFmtId="0" fontId="35" fillId="24" borderId="0" applyNumberFormat="0" applyBorder="0" applyAlignment="0" applyProtection="0"/>
    <xf numFmtId="0" fontId="35" fillId="28" borderId="0" applyNumberFormat="0" applyBorder="0" applyAlignment="0" applyProtection="0"/>
    <xf numFmtId="0" fontId="35" fillId="32" borderId="0" applyNumberFormat="0" applyBorder="0" applyAlignment="0" applyProtection="0"/>
    <xf numFmtId="0" fontId="35" fillId="13"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5" fillId="25" borderId="0" applyNumberFormat="0" applyBorder="0" applyAlignment="0" applyProtection="0"/>
    <xf numFmtId="0" fontId="35" fillId="29" borderId="0" applyNumberFormat="0" applyBorder="0" applyAlignment="0" applyProtection="0"/>
    <xf numFmtId="0" fontId="35" fillId="33" borderId="0" applyNumberFormat="0" applyBorder="0" applyAlignment="0" applyProtection="0"/>
    <xf numFmtId="0" fontId="37" fillId="14" borderId="0" applyNumberFormat="0" applyBorder="0" applyAlignment="0" applyProtection="0"/>
    <xf numFmtId="0" fontId="37" fillId="18" borderId="0" applyNumberFormat="0" applyBorder="0" applyAlignment="0" applyProtection="0"/>
    <xf numFmtId="0" fontId="37" fillId="22" borderId="0" applyNumberFormat="0" applyBorder="0" applyAlignment="0" applyProtection="0"/>
    <xf numFmtId="0" fontId="37" fillId="26" borderId="0" applyNumberFormat="0" applyBorder="0" applyAlignment="0" applyProtection="0"/>
    <xf numFmtId="0" fontId="37" fillId="30" borderId="0" applyNumberFormat="0" applyBorder="0" applyAlignment="0" applyProtection="0"/>
    <xf numFmtId="0" fontId="37" fillId="34" borderId="0" applyNumberFormat="0" applyBorder="0" applyAlignment="0" applyProtection="0"/>
    <xf numFmtId="0" fontId="38" fillId="4" borderId="0" applyNumberFormat="0" applyBorder="0" applyAlignment="0" applyProtection="0"/>
    <xf numFmtId="0" fontId="39" fillId="9" borderId="94" applyNumberFormat="0" applyAlignment="0" applyProtection="0"/>
    <xf numFmtId="0" fontId="40" fillId="0" borderId="88" applyNumberFormat="0" applyFill="0" applyAlignment="0" applyProtection="0"/>
    <xf numFmtId="0" fontId="41" fillId="0" borderId="89" applyNumberFormat="0" applyFill="0" applyAlignment="0" applyProtection="0"/>
    <xf numFmtId="0" fontId="42" fillId="0" borderId="90" applyNumberFormat="0" applyFill="0" applyAlignment="0" applyProtection="0"/>
    <xf numFmtId="0" fontId="42" fillId="0" borderId="0" applyNumberFormat="0" applyFill="0" applyBorder="0" applyAlignment="0" applyProtection="0"/>
    <xf numFmtId="0" fontId="43" fillId="6" borderId="0" applyNumberFormat="0" applyBorder="0" applyAlignment="0" applyProtection="0"/>
    <xf numFmtId="0" fontId="36" fillId="10" borderId="95" applyNumberFormat="0" applyFont="0" applyAlignment="0" applyProtection="0"/>
    <xf numFmtId="0" fontId="44" fillId="0" borderId="93" applyNumberFormat="0" applyFill="0" applyAlignment="0" applyProtection="0"/>
    <xf numFmtId="0" fontId="45" fillId="0" borderId="96" applyNumberFormat="0" applyFill="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8" fillId="7" borderId="91" applyNumberFormat="0" applyAlignment="0" applyProtection="0"/>
    <xf numFmtId="0" fontId="49" fillId="8" borderId="91" applyNumberFormat="0" applyAlignment="0" applyProtection="0"/>
    <xf numFmtId="0" fontId="50" fillId="8" borderId="92" applyNumberFormat="0" applyAlignment="0" applyProtection="0"/>
    <xf numFmtId="0" fontId="51" fillId="0" borderId="0" applyNumberFormat="0" applyFill="0" applyBorder="0" applyAlignment="0" applyProtection="0"/>
    <xf numFmtId="0" fontId="52" fillId="5"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19" borderId="0" applyNumberFormat="0" applyBorder="0" applyAlignment="0" applyProtection="0"/>
    <xf numFmtId="0" fontId="37" fillId="23" borderId="0" applyNumberFormat="0" applyBorder="0" applyAlignment="0" applyProtection="0"/>
    <xf numFmtId="0" fontId="37" fillId="27" borderId="0" applyNumberFormat="0" applyBorder="0" applyAlignment="0" applyProtection="0"/>
    <xf numFmtId="0" fontId="37" fillId="31"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20" borderId="0" applyNumberFormat="0" applyBorder="0" applyAlignment="0" applyProtection="0"/>
    <xf numFmtId="0" fontId="35" fillId="24" borderId="0" applyNumberFormat="0" applyBorder="0" applyAlignment="0" applyProtection="0"/>
    <xf numFmtId="0" fontId="35" fillId="28" borderId="0" applyNumberFormat="0" applyBorder="0" applyAlignment="0" applyProtection="0"/>
    <xf numFmtId="0" fontId="35" fillId="32" borderId="0" applyNumberFormat="0" applyBorder="0" applyAlignment="0" applyProtection="0"/>
    <xf numFmtId="0" fontId="35" fillId="13"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5" fillId="25" borderId="0" applyNumberFormat="0" applyBorder="0" applyAlignment="0" applyProtection="0"/>
    <xf numFmtId="0" fontId="35" fillId="29" borderId="0" applyNumberFormat="0" applyBorder="0" applyAlignment="0" applyProtection="0"/>
    <xf numFmtId="0" fontId="35" fillId="33" borderId="0" applyNumberFormat="0" applyBorder="0" applyAlignment="0" applyProtection="0"/>
    <xf numFmtId="0" fontId="37" fillId="14" borderId="0" applyNumberFormat="0" applyBorder="0" applyAlignment="0" applyProtection="0"/>
    <xf numFmtId="0" fontId="37" fillId="18" borderId="0" applyNumberFormat="0" applyBorder="0" applyAlignment="0" applyProtection="0"/>
    <xf numFmtId="0" fontId="37" fillId="22" borderId="0" applyNumberFormat="0" applyBorder="0" applyAlignment="0" applyProtection="0"/>
    <xf numFmtId="0" fontId="37" fillId="26" borderId="0" applyNumberFormat="0" applyBorder="0" applyAlignment="0" applyProtection="0"/>
    <xf numFmtId="0" fontId="37" fillId="30" borderId="0" applyNumberFormat="0" applyBorder="0" applyAlignment="0" applyProtection="0"/>
    <xf numFmtId="0" fontId="37" fillId="34" borderId="0" applyNumberFormat="0" applyBorder="0" applyAlignment="0" applyProtection="0"/>
    <xf numFmtId="0" fontId="38" fillId="4" borderId="0" applyNumberFormat="0" applyBorder="0" applyAlignment="0" applyProtection="0"/>
    <xf numFmtId="0" fontId="39" fillId="9" borderId="94" applyNumberFormat="0" applyAlignment="0" applyProtection="0"/>
    <xf numFmtId="0" fontId="40" fillId="0" borderId="88" applyNumberFormat="0" applyFill="0" applyAlignment="0" applyProtection="0"/>
    <xf numFmtId="0" fontId="41" fillId="0" borderId="89" applyNumberFormat="0" applyFill="0" applyAlignment="0" applyProtection="0"/>
    <xf numFmtId="0" fontId="42" fillId="0" borderId="90" applyNumberFormat="0" applyFill="0" applyAlignment="0" applyProtection="0"/>
    <xf numFmtId="0" fontId="42" fillId="0" borderId="0" applyNumberFormat="0" applyFill="0" applyBorder="0" applyAlignment="0" applyProtection="0"/>
    <xf numFmtId="0" fontId="43" fillId="6" borderId="0" applyNumberFormat="0" applyBorder="0" applyAlignment="0" applyProtection="0"/>
    <xf numFmtId="0" fontId="36" fillId="10" borderId="95" applyNumberFormat="0" applyFont="0" applyAlignment="0" applyProtection="0"/>
    <xf numFmtId="0" fontId="44" fillId="0" borderId="93" applyNumberFormat="0" applyFill="0" applyAlignment="0" applyProtection="0"/>
    <xf numFmtId="0" fontId="45" fillId="0" borderId="96" applyNumberFormat="0" applyFill="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8" fillId="7" borderId="91" applyNumberFormat="0" applyAlignment="0" applyProtection="0"/>
    <xf numFmtId="0" fontId="49" fillId="8" borderId="91" applyNumberFormat="0" applyAlignment="0" applyProtection="0"/>
    <xf numFmtId="0" fontId="50" fillId="8" borderId="92" applyNumberFormat="0" applyAlignment="0" applyProtection="0"/>
    <xf numFmtId="0" fontId="51" fillId="0" borderId="0" applyNumberFormat="0" applyFill="0" applyBorder="0" applyAlignment="0" applyProtection="0"/>
    <xf numFmtId="0" fontId="52" fillId="5"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19" borderId="0" applyNumberFormat="0" applyBorder="0" applyAlignment="0" applyProtection="0"/>
    <xf numFmtId="0" fontId="37" fillId="23" borderId="0" applyNumberFormat="0" applyBorder="0" applyAlignment="0" applyProtection="0"/>
    <xf numFmtId="0" fontId="37" fillId="27" borderId="0" applyNumberFormat="0" applyBorder="0" applyAlignment="0" applyProtection="0"/>
    <xf numFmtId="0" fontId="37" fillId="31"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20" borderId="0" applyNumberFormat="0" applyBorder="0" applyAlignment="0" applyProtection="0"/>
    <xf numFmtId="0" fontId="35" fillId="24" borderId="0" applyNumberFormat="0" applyBorder="0" applyAlignment="0" applyProtection="0"/>
    <xf numFmtId="0" fontId="35" fillId="28" borderId="0" applyNumberFormat="0" applyBorder="0" applyAlignment="0" applyProtection="0"/>
    <xf numFmtId="0" fontId="35" fillId="32" borderId="0" applyNumberFormat="0" applyBorder="0" applyAlignment="0" applyProtection="0"/>
    <xf numFmtId="0" fontId="35" fillId="13"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5" fillId="25" borderId="0" applyNumberFormat="0" applyBorder="0" applyAlignment="0" applyProtection="0"/>
    <xf numFmtId="0" fontId="35" fillId="29" borderId="0" applyNumberFormat="0" applyBorder="0" applyAlignment="0" applyProtection="0"/>
    <xf numFmtId="0" fontId="35" fillId="33" borderId="0" applyNumberFormat="0" applyBorder="0" applyAlignment="0" applyProtection="0"/>
    <xf numFmtId="0" fontId="37" fillId="14" borderId="0" applyNumberFormat="0" applyBorder="0" applyAlignment="0" applyProtection="0"/>
    <xf numFmtId="0" fontId="37" fillId="18" borderId="0" applyNumberFormat="0" applyBorder="0" applyAlignment="0" applyProtection="0"/>
    <xf numFmtId="0" fontId="37" fillId="22" borderId="0" applyNumberFormat="0" applyBorder="0" applyAlignment="0" applyProtection="0"/>
    <xf numFmtId="0" fontId="37" fillId="26" borderId="0" applyNumberFormat="0" applyBorder="0" applyAlignment="0" applyProtection="0"/>
    <xf numFmtId="0" fontId="37" fillId="30" borderId="0" applyNumberFormat="0" applyBorder="0" applyAlignment="0" applyProtection="0"/>
    <xf numFmtId="0" fontId="37" fillId="34" borderId="0" applyNumberFormat="0" applyBorder="0" applyAlignment="0" applyProtection="0"/>
    <xf numFmtId="0" fontId="38" fillId="4" borderId="0" applyNumberFormat="0" applyBorder="0" applyAlignment="0" applyProtection="0"/>
    <xf numFmtId="0" fontId="39" fillId="9" borderId="94" applyNumberFormat="0" applyAlignment="0" applyProtection="0"/>
    <xf numFmtId="0" fontId="40" fillId="0" borderId="88" applyNumberFormat="0" applyFill="0" applyAlignment="0" applyProtection="0"/>
    <xf numFmtId="0" fontId="41" fillId="0" borderId="89" applyNumberFormat="0" applyFill="0" applyAlignment="0" applyProtection="0"/>
    <xf numFmtId="0" fontId="42" fillId="0" borderId="90" applyNumberFormat="0" applyFill="0" applyAlignment="0" applyProtection="0"/>
    <xf numFmtId="0" fontId="42" fillId="0" borderId="0" applyNumberFormat="0" applyFill="0" applyBorder="0" applyAlignment="0" applyProtection="0"/>
    <xf numFmtId="0" fontId="43" fillId="6" borderId="0" applyNumberFormat="0" applyBorder="0" applyAlignment="0" applyProtection="0"/>
    <xf numFmtId="0" fontId="36" fillId="10" borderId="95" applyNumberFormat="0" applyFont="0" applyAlignment="0" applyProtection="0"/>
    <xf numFmtId="0" fontId="44" fillId="0" borderId="93" applyNumberFormat="0" applyFill="0" applyAlignment="0" applyProtection="0"/>
    <xf numFmtId="0" fontId="45" fillId="0" borderId="96" applyNumberFormat="0" applyFill="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8" fillId="7" borderId="91" applyNumberFormat="0" applyAlignment="0" applyProtection="0"/>
    <xf numFmtId="0" fontId="49" fillId="8" borderId="91" applyNumberFormat="0" applyAlignment="0" applyProtection="0"/>
    <xf numFmtId="0" fontId="50" fillId="8" borderId="92" applyNumberFormat="0" applyAlignment="0" applyProtection="0"/>
    <xf numFmtId="0" fontId="51" fillId="0" borderId="0" applyNumberFormat="0" applyFill="0" applyBorder="0" applyAlignment="0" applyProtection="0"/>
    <xf numFmtId="0" fontId="52" fillId="5"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19" borderId="0" applyNumberFormat="0" applyBorder="0" applyAlignment="0" applyProtection="0"/>
    <xf numFmtId="0" fontId="37" fillId="23" borderId="0" applyNumberFormat="0" applyBorder="0" applyAlignment="0" applyProtection="0"/>
    <xf numFmtId="0" fontId="37" fillId="27" borderId="0" applyNumberFormat="0" applyBorder="0" applyAlignment="0" applyProtection="0"/>
    <xf numFmtId="0" fontId="37" fillId="31"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20" borderId="0" applyNumberFormat="0" applyBorder="0" applyAlignment="0" applyProtection="0"/>
    <xf numFmtId="0" fontId="35" fillId="24" borderId="0" applyNumberFormat="0" applyBorder="0" applyAlignment="0" applyProtection="0"/>
    <xf numFmtId="0" fontId="35" fillId="28" borderId="0" applyNumberFormat="0" applyBorder="0" applyAlignment="0" applyProtection="0"/>
    <xf numFmtId="0" fontId="35" fillId="32" borderId="0" applyNumberFormat="0" applyBorder="0" applyAlignment="0" applyProtection="0"/>
    <xf numFmtId="0" fontId="35" fillId="13"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5" fillId="25" borderId="0" applyNumberFormat="0" applyBorder="0" applyAlignment="0" applyProtection="0"/>
    <xf numFmtId="0" fontId="35" fillId="29" borderId="0" applyNumberFormat="0" applyBorder="0" applyAlignment="0" applyProtection="0"/>
    <xf numFmtId="0" fontId="35" fillId="33" borderId="0" applyNumberFormat="0" applyBorder="0" applyAlignment="0" applyProtection="0"/>
    <xf numFmtId="0" fontId="37" fillId="14" borderId="0" applyNumberFormat="0" applyBorder="0" applyAlignment="0" applyProtection="0"/>
    <xf numFmtId="0" fontId="37" fillId="18" borderId="0" applyNumberFormat="0" applyBorder="0" applyAlignment="0" applyProtection="0"/>
    <xf numFmtId="0" fontId="37" fillId="22" borderId="0" applyNumberFormat="0" applyBorder="0" applyAlignment="0" applyProtection="0"/>
    <xf numFmtId="0" fontId="37" fillId="26" borderId="0" applyNumberFormat="0" applyBorder="0" applyAlignment="0" applyProtection="0"/>
    <xf numFmtId="0" fontId="37" fillId="30" borderId="0" applyNumberFormat="0" applyBorder="0" applyAlignment="0" applyProtection="0"/>
    <xf numFmtId="0" fontId="37" fillId="34" borderId="0" applyNumberFormat="0" applyBorder="0" applyAlignment="0" applyProtection="0"/>
    <xf numFmtId="0" fontId="38" fillId="4" borderId="0" applyNumberFormat="0" applyBorder="0" applyAlignment="0" applyProtection="0"/>
    <xf numFmtId="0" fontId="39" fillId="9" borderId="94" applyNumberFormat="0" applyAlignment="0" applyProtection="0"/>
    <xf numFmtId="0" fontId="40" fillId="0" borderId="88" applyNumberFormat="0" applyFill="0" applyAlignment="0" applyProtection="0"/>
    <xf numFmtId="0" fontId="41" fillId="0" borderId="89" applyNumberFormat="0" applyFill="0" applyAlignment="0" applyProtection="0"/>
    <xf numFmtId="0" fontId="42" fillId="0" borderId="90" applyNumberFormat="0" applyFill="0" applyAlignment="0" applyProtection="0"/>
    <xf numFmtId="0" fontId="42" fillId="0" borderId="0" applyNumberFormat="0" applyFill="0" applyBorder="0" applyAlignment="0" applyProtection="0"/>
    <xf numFmtId="0" fontId="43" fillId="6" borderId="0" applyNumberFormat="0" applyBorder="0" applyAlignment="0" applyProtection="0"/>
    <xf numFmtId="0" fontId="36" fillId="10" borderId="95" applyNumberFormat="0" applyFont="0" applyAlignment="0" applyProtection="0"/>
    <xf numFmtId="0" fontId="44" fillId="0" borderId="93" applyNumberFormat="0" applyFill="0" applyAlignment="0" applyProtection="0"/>
    <xf numFmtId="0" fontId="45" fillId="0" borderId="96" applyNumberFormat="0" applyFill="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8" fillId="7" borderId="91" applyNumberFormat="0" applyAlignment="0" applyProtection="0"/>
    <xf numFmtId="0" fontId="49" fillId="8" borderId="91" applyNumberFormat="0" applyAlignment="0" applyProtection="0"/>
    <xf numFmtId="0" fontId="50" fillId="8" borderId="92" applyNumberFormat="0" applyAlignment="0" applyProtection="0"/>
    <xf numFmtId="0" fontId="51" fillId="0" borderId="0" applyNumberFormat="0" applyFill="0" applyBorder="0" applyAlignment="0" applyProtection="0"/>
    <xf numFmtId="0" fontId="52" fillId="5"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19" borderId="0" applyNumberFormat="0" applyBorder="0" applyAlignment="0" applyProtection="0"/>
    <xf numFmtId="0" fontId="37" fillId="23" borderId="0" applyNumberFormat="0" applyBorder="0" applyAlignment="0" applyProtection="0"/>
    <xf numFmtId="0" fontId="37" fillId="27" borderId="0" applyNumberFormat="0" applyBorder="0" applyAlignment="0" applyProtection="0"/>
    <xf numFmtId="0" fontId="37" fillId="31"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20" borderId="0" applyNumberFormat="0" applyBorder="0" applyAlignment="0" applyProtection="0"/>
    <xf numFmtId="0" fontId="35" fillId="24" borderId="0" applyNumberFormat="0" applyBorder="0" applyAlignment="0" applyProtection="0"/>
    <xf numFmtId="0" fontId="35" fillId="28" borderId="0" applyNumberFormat="0" applyBorder="0" applyAlignment="0" applyProtection="0"/>
    <xf numFmtId="0" fontId="35" fillId="32" borderId="0" applyNumberFormat="0" applyBorder="0" applyAlignment="0" applyProtection="0"/>
    <xf numFmtId="0" fontId="35" fillId="13"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5" fillId="25" borderId="0" applyNumberFormat="0" applyBorder="0" applyAlignment="0" applyProtection="0"/>
    <xf numFmtId="0" fontId="35" fillId="29" borderId="0" applyNumberFormat="0" applyBorder="0" applyAlignment="0" applyProtection="0"/>
    <xf numFmtId="0" fontId="35" fillId="33" borderId="0" applyNumberFormat="0" applyBorder="0" applyAlignment="0" applyProtection="0"/>
    <xf numFmtId="0" fontId="37" fillId="14" borderId="0" applyNumberFormat="0" applyBorder="0" applyAlignment="0" applyProtection="0"/>
    <xf numFmtId="0" fontId="37" fillId="18" borderId="0" applyNumberFormat="0" applyBorder="0" applyAlignment="0" applyProtection="0"/>
    <xf numFmtId="0" fontId="37" fillId="22" borderId="0" applyNumberFormat="0" applyBorder="0" applyAlignment="0" applyProtection="0"/>
    <xf numFmtId="0" fontId="37" fillId="26" borderId="0" applyNumberFormat="0" applyBorder="0" applyAlignment="0" applyProtection="0"/>
    <xf numFmtId="0" fontId="37" fillId="30" borderId="0" applyNumberFormat="0" applyBorder="0" applyAlignment="0" applyProtection="0"/>
    <xf numFmtId="0" fontId="37" fillId="34" borderId="0" applyNumberFormat="0" applyBorder="0" applyAlignment="0" applyProtection="0"/>
    <xf numFmtId="0" fontId="38" fillId="4" borderId="0" applyNumberFormat="0" applyBorder="0" applyAlignment="0" applyProtection="0"/>
    <xf numFmtId="0" fontId="39" fillId="9" borderId="94" applyNumberFormat="0" applyAlignment="0" applyProtection="0"/>
    <xf numFmtId="0" fontId="40" fillId="0" borderId="88" applyNumberFormat="0" applyFill="0" applyAlignment="0" applyProtection="0"/>
    <xf numFmtId="0" fontId="41" fillId="0" borderId="89" applyNumberFormat="0" applyFill="0" applyAlignment="0" applyProtection="0"/>
    <xf numFmtId="0" fontId="42" fillId="0" borderId="90" applyNumberFormat="0" applyFill="0" applyAlignment="0" applyProtection="0"/>
    <xf numFmtId="0" fontId="42" fillId="0" borderId="0" applyNumberFormat="0" applyFill="0" applyBorder="0" applyAlignment="0" applyProtection="0"/>
    <xf numFmtId="0" fontId="43" fillId="6" borderId="0" applyNumberFormat="0" applyBorder="0" applyAlignment="0" applyProtection="0"/>
    <xf numFmtId="0" fontId="36" fillId="10" borderId="95" applyNumberFormat="0" applyFont="0" applyAlignment="0" applyProtection="0"/>
    <xf numFmtId="0" fontId="44" fillId="0" borderId="93" applyNumberFormat="0" applyFill="0" applyAlignment="0" applyProtection="0"/>
    <xf numFmtId="0" fontId="45" fillId="0" borderId="96" applyNumberFormat="0" applyFill="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8" fillId="7" borderId="91" applyNumberFormat="0" applyAlignment="0" applyProtection="0"/>
    <xf numFmtId="0" fontId="49" fillId="8" borderId="91" applyNumberFormat="0" applyAlignment="0" applyProtection="0"/>
    <xf numFmtId="0" fontId="50" fillId="8" borderId="92" applyNumberFormat="0" applyAlignment="0" applyProtection="0"/>
    <xf numFmtId="0" fontId="51" fillId="0" borderId="0" applyNumberFormat="0" applyFill="0" applyBorder="0" applyAlignment="0" applyProtection="0"/>
    <xf numFmtId="0" fontId="52" fillId="5"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19" borderId="0" applyNumberFormat="0" applyBorder="0" applyAlignment="0" applyProtection="0"/>
    <xf numFmtId="0" fontId="37" fillId="23" borderId="0" applyNumberFormat="0" applyBorder="0" applyAlignment="0" applyProtection="0"/>
    <xf numFmtId="0" fontId="37" fillId="27" borderId="0" applyNumberFormat="0" applyBorder="0" applyAlignment="0" applyProtection="0"/>
    <xf numFmtId="0" fontId="37" fillId="31" borderId="0" applyNumberFormat="0" applyBorder="0" applyAlignment="0" applyProtection="0"/>
    <xf numFmtId="0" fontId="35" fillId="12" borderId="0" applyNumberFormat="0" applyBorder="0" applyAlignment="0" applyProtection="0"/>
    <xf numFmtId="0" fontId="35" fillId="16" borderId="0" applyNumberFormat="0" applyBorder="0" applyAlignment="0" applyProtection="0"/>
    <xf numFmtId="0" fontId="35" fillId="20" borderId="0" applyNumberFormat="0" applyBorder="0" applyAlignment="0" applyProtection="0"/>
    <xf numFmtId="0" fontId="35" fillId="24" borderId="0" applyNumberFormat="0" applyBorder="0" applyAlignment="0" applyProtection="0"/>
    <xf numFmtId="0" fontId="35" fillId="28" borderId="0" applyNumberFormat="0" applyBorder="0" applyAlignment="0" applyProtection="0"/>
    <xf numFmtId="0" fontId="35" fillId="32" borderId="0" applyNumberFormat="0" applyBorder="0" applyAlignment="0" applyProtection="0"/>
    <xf numFmtId="0" fontId="35" fillId="13" borderId="0" applyNumberFormat="0" applyBorder="0" applyAlignment="0" applyProtection="0"/>
    <xf numFmtId="0" fontId="35" fillId="17" borderId="0" applyNumberFormat="0" applyBorder="0" applyAlignment="0" applyProtection="0"/>
    <xf numFmtId="0" fontId="35" fillId="21" borderId="0" applyNumberFormat="0" applyBorder="0" applyAlignment="0" applyProtection="0"/>
    <xf numFmtId="0" fontId="35" fillId="25" borderId="0" applyNumberFormat="0" applyBorder="0" applyAlignment="0" applyProtection="0"/>
    <xf numFmtId="0" fontId="35" fillId="29" borderId="0" applyNumberFormat="0" applyBorder="0" applyAlignment="0" applyProtection="0"/>
    <xf numFmtId="0" fontId="35" fillId="33" borderId="0" applyNumberFormat="0" applyBorder="0" applyAlignment="0" applyProtection="0"/>
    <xf numFmtId="0" fontId="37" fillId="14" borderId="0" applyNumberFormat="0" applyBorder="0" applyAlignment="0" applyProtection="0"/>
    <xf numFmtId="0" fontId="37" fillId="18" borderId="0" applyNumberFormat="0" applyBorder="0" applyAlignment="0" applyProtection="0"/>
    <xf numFmtId="0" fontId="37" fillId="22" borderId="0" applyNumberFormat="0" applyBorder="0" applyAlignment="0" applyProtection="0"/>
    <xf numFmtId="0" fontId="37" fillId="26" borderId="0" applyNumberFormat="0" applyBorder="0" applyAlignment="0" applyProtection="0"/>
    <xf numFmtId="0" fontId="37" fillId="30" borderId="0" applyNumberFormat="0" applyBorder="0" applyAlignment="0" applyProtection="0"/>
    <xf numFmtId="0" fontId="37" fillId="34" borderId="0" applyNumberFormat="0" applyBorder="0" applyAlignment="0" applyProtection="0"/>
    <xf numFmtId="0" fontId="38" fillId="4" borderId="0" applyNumberFormat="0" applyBorder="0" applyAlignment="0" applyProtection="0"/>
    <xf numFmtId="0" fontId="39" fillId="9" borderId="94" applyNumberFormat="0" applyAlignment="0" applyProtection="0"/>
    <xf numFmtId="0" fontId="40" fillId="0" borderId="88" applyNumberFormat="0" applyFill="0" applyAlignment="0" applyProtection="0"/>
    <xf numFmtId="0" fontId="41" fillId="0" borderId="89" applyNumberFormat="0" applyFill="0" applyAlignment="0" applyProtection="0"/>
    <xf numFmtId="0" fontId="42" fillId="0" borderId="90" applyNumberFormat="0" applyFill="0" applyAlignment="0" applyProtection="0"/>
    <xf numFmtId="0" fontId="42" fillId="0" borderId="0" applyNumberFormat="0" applyFill="0" applyBorder="0" applyAlignment="0" applyProtection="0"/>
    <xf numFmtId="0" fontId="43" fillId="6" borderId="0" applyNumberFormat="0" applyBorder="0" applyAlignment="0" applyProtection="0"/>
    <xf numFmtId="0" fontId="36" fillId="10" borderId="95" applyNumberFormat="0" applyFont="0" applyAlignment="0" applyProtection="0"/>
    <xf numFmtId="0" fontId="44" fillId="0" borderId="93" applyNumberFormat="0" applyFill="0" applyAlignment="0" applyProtection="0"/>
    <xf numFmtId="0" fontId="45" fillId="0" borderId="96" applyNumberFormat="0" applyFill="0" applyAlignment="0" applyProtection="0"/>
    <xf numFmtId="0" fontId="46" fillId="0" borderId="0" applyNumberFormat="0" applyFill="0" applyBorder="0" applyAlignment="0" applyProtection="0"/>
    <xf numFmtId="0" fontId="47" fillId="0" borderId="0" applyNumberFormat="0" applyFill="0" applyBorder="0" applyAlignment="0" applyProtection="0"/>
    <xf numFmtId="0" fontId="48" fillId="7" borderId="91" applyNumberFormat="0" applyAlignment="0" applyProtection="0"/>
    <xf numFmtId="0" fontId="49" fillId="8" borderId="91" applyNumberFormat="0" applyAlignment="0" applyProtection="0"/>
    <xf numFmtId="0" fontId="50" fillId="8" borderId="92" applyNumberFormat="0" applyAlignment="0" applyProtection="0"/>
    <xf numFmtId="0" fontId="51" fillId="0" borderId="0" applyNumberFormat="0" applyFill="0" applyBorder="0" applyAlignment="0" applyProtection="0"/>
    <xf numFmtId="0" fontId="52" fillId="5" borderId="0" applyNumberFormat="0" applyBorder="0" applyAlignment="0" applyProtection="0"/>
    <xf numFmtId="0" fontId="37" fillId="11" borderId="0" applyNumberFormat="0" applyBorder="0" applyAlignment="0" applyProtection="0"/>
    <xf numFmtId="0" fontId="37" fillId="15" borderId="0" applyNumberFormat="0" applyBorder="0" applyAlignment="0" applyProtection="0"/>
    <xf numFmtId="0" fontId="37" fillId="19" borderId="0" applyNumberFormat="0" applyBorder="0" applyAlignment="0" applyProtection="0"/>
    <xf numFmtId="0" fontId="37" fillId="23" borderId="0" applyNumberFormat="0" applyBorder="0" applyAlignment="0" applyProtection="0"/>
    <xf numFmtId="0" fontId="37" fillId="27" borderId="0" applyNumberFormat="0" applyBorder="0" applyAlignment="0" applyProtection="0"/>
    <xf numFmtId="0" fontId="37" fillId="31" borderId="0" applyNumberFormat="0" applyBorder="0" applyAlignment="0" applyProtection="0"/>
    <xf numFmtId="0" fontId="32" fillId="0" borderId="0"/>
    <xf numFmtId="0" fontId="4" fillId="0" borderId="0" applyProtection="0"/>
    <xf numFmtId="0" fontId="4" fillId="0" borderId="0"/>
    <xf numFmtId="0" fontId="2" fillId="0" borderId="0"/>
    <xf numFmtId="0" fontId="2" fillId="0" borderId="0"/>
    <xf numFmtId="0" fontId="2" fillId="0" borderId="0"/>
    <xf numFmtId="0" fontId="2" fillId="0" borderId="0"/>
    <xf numFmtId="0" fontId="2" fillId="0" borderId="0"/>
    <xf numFmtId="0" fontId="4" fillId="0" borderId="0" applyProtection="0"/>
    <xf numFmtId="0" fontId="2" fillId="0" borderId="0"/>
    <xf numFmtId="0" fontId="2"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2" fillId="0" borderId="0"/>
    <xf numFmtId="0" fontId="2" fillId="0" borderId="0"/>
    <xf numFmtId="0" fontId="2" fillId="0" borderId="0"/>
    <xf numFmtId="9" fontId="8" fillId="0" borderId="0" applyFont="0" applyFill="0" applyBorder="0" applyAlignment="0" applyProtection="0"/>
    <xf numFmtId="0" fontId="2" fillId="0" borderId="0"/>
    <xf numFmtId="9" fontId="8" fillId="0" borderId="0" applyFont="0" applyFill="0" applyBorder="0" applyAlignment="0" applyProtection="0"/>
    <xf numFmtId="0" fontId="2" fillId="0" borderId="0"/>
    <xf numFmtId="0" fontId="4" fillId="0" borderId="0" applyProtection="0"/>
    <xf numFmtId="0" fontId="4" fillId="0" borderId="0"/>
    <xf numFmtId="0" fontId="2" fillId="0" borderId="0"/>
    <xf numFmtId="0" fontId="2" fillId="0" borderId="0"/>
    <xf numFmtId="0" fontId="2" fillId="0" borderId="0"/>
    <xf numFmtId="0" fontId="2" fillId="0" borderId="0"/>
    <xf numFmtId="0" fontId="2" fillId="0" borderId="0"/>
    <xf numFmtId="0" fontId="4" fillId="0" borderId="0" applyProtection="0"/>
    <xf numFmtId="0" fontId="2" fillId="0" borderId="0"/>
    <xf numFmtId="0" fontId="2"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2" fillId="0" borderId="0"/>
    <xf numFmtId="0" fontId="2" fillId="0" borderId="0"/>
    <xf numFmtId="0" fontId="2" fillId="0" borderId="0"/>
    <xf numFmtId="9" fontId="8" fillId="0" borderId="0" applyFont="0" applyFill="0" applyBorder="0" applyAlignment="0" applyProtection="0"/>
    <xf numFmtId="0" fontId="2" fillId="0" borderId="0"/>
    <xf numFmtId="9" fontId="8" fillId="0" borderId="0" applyFont="0" applyFill="0" applyBorder="0" applyAlignment="0" applyProtection="0"/>
    <xf numFmtId="0" fontId="2" fillId="0" borderId="0"/>
    <xf numFmtId="0" fontId="4" fillId="0" borderId="0" applyProtection="0"/>
    <xf numFmtId="0" fontId="2" fillId="0" borderId="0"/>
    <xf numFmtId="0" fontId="2" fillId="0" borderId="0"/>
    <xf numFmtId="0" fontId="2" fillId="0" borderId="0"/>
    <xf numFmtId="0" fontId="2" fillId="0" borderId="0"/>
    <xf numFmtId="0" fontId="2" fillId="0" borderId="0"/>
    <xf numFmtId="0" fontId="4" fillId="0" borderId="0" applyProtection="0"/>
    <xf numFmtId="0" fontId="2" fillId="0" borderId="0"/>
    <xf numFmtId="0" fontId="2"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2" fillId="0" borderId="0"/>
    <xf numFmtId="0" fontId="2" fillId="0" borderId="0"/>
    <xf numFmtId="0" fontId="2" fillId="0" borderId="0"/>
    <xf numFmtId="9" fontId="8" fillId="0" borderId="0" applyFont="0" applyFill="0" applyBorder="0" applyAlignment="0" applyProtection="0"/>
    <xf numFmtId="0" fontId="2" fillId="0" borderId="0"/>
    <xf numFmtId="9" fontId="8" fillId="0" borderId="0" applyFont="0" applyFill="0" applyBorder="0" applyAlignment="0" applyProtection="0"/>
    <xf numFmtId="0" fontId="2" fillId="0" borderId="0"/>
    <xf numFmtId="0" fontId="4" fillId="0" borderId="0"/>
    <xf numFmtId="0" fontId="4" fillId="0" borderId="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9" fontId="4"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4" fillId="0" borderId="99">
      <alignment horizontal="right" indent="1"/>
    </xf>
    <xf numFmtId="0" fontId="4" fillId="0" borderId="99">
      <alignment horizontal="right" indent="1"/>
    </xf>
    <xf numFmtId="0" fontId="4" fillId="0" borderId="99">
      <alignment horizontal="right" indent="1"/>
    </xf>
    <xf numFmtId="0" fontId="4" fillId="0" borderId="99">
      <alignment horizontal="right" indent="1"/>
    </xf>
    <xf numFmtId="0" fontId="4" fillId="0" borderId="99">
      <alignment horizontal="right" indent="1"/>
    </xf>
    <xf numFmtId="0" fontId="4" fillId="0" borderId="99">
      <alignment horizontal="right" indent="1"/>
    </xf>
    <xf numFmtId="0" fontId="4" fillId="0" borderId="99">
      <alignment horizontal="right" indent="1"/>
    </xf>
    <xf numFmtId="0" fontId="4" fillId="0" borderId="9">
      <alignment horizontal="right" indent="1"/>
    </xf>
    <xf numFmtId="0" fontId="4" fillId="0" borderId="99">
      <alignment horizontal="right" indent="1"/>
    </xf>
    <xf numFmtId="0" fontId="4" fillId="0" borderId="99">
      <alignment horizontal="right" indent="1"/>
    </xf>
    <xf numFmtId="0" fontId="4" fillId="0" borderId="99">
      <alignment horizontal="right" indent="1"/>
    </xf>
    <xf numFmtId="0" fontId="4" fillId="0" borderId="99">
      <alignment horizontal="right" indent="1"/>
    </xf>
    <xf numFmtId="0" fontId="4" fillId="0" borderId="99">
      <alignment horizontal="right" indent="1"/>
    </xf>
    <xf numFmtId="0" fontId="4" fillId="0" borderId="99">
      <alignment horizontal="right" indent="1"/>
    </xf>
    <xf numFmtId="0" fontId="4" fillId="0" borderId="99">
      <alignment horizontal="right" indent="1"/>
    </xf>
    <xf numFmtId="0" fontId="4" fillId="0" borderId="99">
      <alignment horizontal="right" indent="1"/>
    </xf>
    <xf numFmtId="0" fontId="4" fillId="0" borderId="0"/>
    <xf numFmtId="44" fontId="4" fillId="0" borderId="0" applyFont="0" applyFill="0" applyBorder="0" applyAlignment="0" applyProtection="0"/>
    <xf numFmtId="44" fontId="4" fillId="0" borderId="0" applyFont="0" applyFill="0" applyBorder="0" applyAlignment="0" applyProtection="0"/>
    <xf numFmtId="44" fontId="4" fillId="0" borderId="0" applyFont="0" applyFill="0" applyBorder="0" applyAlignment="0" applyProtection="0"/>
    <xf numFmtId="0" fontId="1" fillId="0" borderId="0"/>
    <xf numFmtId="44" fontId="4"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4" fillId="0" borderId="99">
      <alignment horizontal="right" indent="1"/>
    </xf>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51">
    <xf numFmtId="0" fontId="0" fillId="0" borderId="0" xfId="0"/>
    <xf numFmtId="0" fontId="0" fillId="0" borderId="0" xfId="0" applyAlignment="1">
      <alignment horizontal="left"/>
    </xf>
    <xf numFmtId="0" fontId="0" fillId="0" borderId="0" xfId="0" applyAlignment="1">
      <alignment wrapText="1"/>
    </xf>
    <xf numFmtId="0" fontId="0" fillId="0" borderId="0" xfId="0" applyAlignment="1"/>
    <xf numFmtId="0" fontId="0" fillId="0" borderId="0" xfId="0" applyAlignment="1" applyProtection="1">
      <alignment horizontal="left" vertical="top" wrapText="1"/>
      <protection locked="0"/>
    </xf>
    <xf numFmtId="0" fontId="0" fillId="0" borderId="0" xfId="0" applyBorder="1"/>
    <xf numFmtId="0" fontId="0" fillId="0" borderId="0" xfId="0" applyBorder="1" applyAlignment="1">
      <alignment horizontal="left"/>
    </xf>
    <xf numFmtId="0" fontId="0" fillId="0" borderId="0" xfId="0" applyBorder="1" applyAlignment="1"/>
    <xf numFmtId="0" fontId="0" fillId="0" borderId="0" xfId="0" applyFill="1" applyBorder="1"/>
    <xf numFmtId="0" fontId="0" fillId="2" borderId="5" xfId="0" applyFont="1" applyFill="1" applyBorder="1" applyAlignment="1" applyProtection="1">
      <alignment horizontal="left"/>
    </xf>
    <xf numFmtId="0" fontId="0" fillId="2" borderId="6" xfId="0" applyFont="1" applyFill="1" applyBorder="1" applyAlignment="1" applyProtection="1">
      <alignment horizontal="left"/>
    </xf>
    <xf numFmtId="0" fontId="0" fillId="2" borderId="7" xfId="0" applyFont="1" applyFill="1" applyBorder="1" applyAlignment="1" applyProtection="1">
      <alignment horizontal="left"/>
    </xf>
    <xf numFmtId="0" fontId="0" fillId="2" borderId="0" xfId="0" applyFill="1" applyAlignment="1">
      <alignment horizontal="left" vertical="top"/>
    </xf>
    <xf numFmtId="0" fontId="0" fillId="2" borderId="8" xfId="0" applyFont="1" applyFill="1" applyBorder="1" applyAlignment="1" applyProtection="1">
      <alignment horizontal="left"/>
    </xf>
    <xf numFmtId="0" fontId="0" fillId="2" borderId="0" xfId="0" applyFont="1" applyFill="1" applyBorder="1" applyAlignment="1" applyProtection="1">
      <alignment horizontal="left"/>
    </xf>
    <xf numFmtId="0" fontId="0" fillId="2" borderId="9" xfId="0" applyFont="1" applyFill="1" applyBorder="1" applyAlignment="1" applyProtection="1">
      <alignment horizontal="left"/>
    </xf>
    <xf numFmtId="0" fontId="0" fillId="2" borderId="10" xfId="0" applyFont="1" applyFill="1" applyBorder="1" applyAlignment="1" applyProtection="1">
      <alignment horizontal="left"/>
    </xf>
    <xf numFmtId="0" fontId="0" fillId="2" borderId="11" xfId="0" applyFont="1" applyFill="1" applyBorder="1" applyAlignment="1" applyProtection="1">
      <alignment horizontal="left"/>
    </xf>
    <xf numFmtId="0" fontId="0" fillId="2" borderId="12" xfId="0" applyFont="1" applyFill="1" applyBorder="1" applyAlignment="1" applyProtection="1">
      <alignment horizontal="left"/>
    </xf>
    <xf numFmtId="0" fontId="6" fillId="2" borderId="13" xfId="0" applyFont="1" applyFill="1" applyBorder="1" applyAlignment="1" applyProtection="1">
      <alignment horizontal="left" vertical="center"/>
    </xf>
    <xf numFmtId="0" fontId="6" fillId="2" borderId="0" xfId="0" applyFont="1" applyFill="1" applyBorder="1" applyAlignment="1" applyProtection="1">
      <alignment horizontal="left" vertical="center"/>
    </xf>
    <xf numFmtId="0" fontId="6" fillId="2" borderId="0" xfId="0" applyFont="1" applyFill="1" applyAlignment="1" applyProtection="1">
      <alignment horizontal="left" vertical="center"/>
    </xf>
    <xf numFmtId="0" fontId="6" fillId="2" borderId="14" xfId="0" applyFont="1" applyFill="1" applyBorder="1" applyAlignment="1" applyProtection="1">
      <alignment horizontal="left" vertical="center"/>
    </xf>
    <xf numFmtId="0" fontId="6" fillId="2" borderId="6" xfId="0" applyFont="1" applyFill="1" applyBorder="1" applyAlignment="1" applyProtection="1">
      <alignment horizontal="left" vertical="center"/>
    </xf>
    <xf numFmtId="0" fontId="6" fillId="2" borderId="7" xfId="0" applyFont="1" applyFill="1" applyBorder="1" applyAlignment="1" applyProtection="1">
      <alignment horizontal="left" vertical="center"/>
    </xf>
    <xf numFmtId="0" fontId="8" fillId="2" borderId="15" xfId="0" applyFont="1" applyFill="1" applyBorder="1" applyAlignment="1" applyProtection="1">
      <alignment horizontal="left" vertical="center"/>
    </xf>
    <xf numFmtId="0" fontId="6" fillId="2" borderId="16" xfId="0" applyFont="1" applyFill="1" applyBorder="1" applyAlignment="1" applyProtection="1">
      <alignment horizontal="left" vertical="center"/>
    </xf>
    <xf numFmtId="0" fontId="6" fillId="2" borderId="9" xfId="0" applyFont="1" applyFill="1" applyBorder="1" applyAlignment="1" applyProtection="1">
      <alignment horizontal="left" vertical="center"/>
    </xf>
    <xf numFmtId="0" fontId="8" fillId="2" borderId="13" xfId="0" applyFont="1" applyFill="1" applyBorder="1" applyAlignment="1" applyProtection="1">
      <alignment horizontal="left" vertical="center"/>
    </xf>
    <xf numFmtId="0" fontId="6" fillId="2" borderId="11" xfId="0" applyFont="1" applyFill="1" applyBorder="1" applyAlignment="1" applyProtection="1">
      <alignment horizontal="left" vertical="center"/>
    </xf>
    <xf numFmtId="0" fontId="6" fillId="2" borderId="12" xfId="0" applyFont="1" applyFill="1" applyBorder="1" applyAlignment="1" applyProtection="1">
      <alignment horizontal="left" vertical="center"/>
    </xf>
    <xf numFmtId="0" fontId="8" fillId="2" borderId="17" xfId="0" applyFont="1" applyFill="1" applyBorder="1" applyAlignment="1" applyProtection="1">
      <alignment horizontal="left" vertical="center"/>
    </xf>
    <xf numFmtId="0" fontId="6" fillId="2" borderId="18" xfId="0" applyFont="1" applyFill="1" applyBorder="1" applyAlignment="1" applyProtection="1">
      <alignment horizontal="left" vertical="center"/>
    </xf>
    <xf numFmtId="0" fontId="8" fillId="2" borderId="19" xfId="0" applyFont="1" applyFill="1" applyBorder="1" applyAlignment="1" applyProtection="1">
      <alignment horizontal="left" vertical="center"/>
    </xf>
    <xf numFmtId="0" fontId="8" fillId="2" borderId="20" xfId="0" applyFont="1" applyFill="1" applyBorder="1" applyAlignment="1" applyProtection="1">
      <alignment horizontal="left" vertical="center"/>
    </xf>
    <xf numFmtId="0" fontId="6" fillId="2" borderId="21" xfId="0" applyFont="1" applyFill="1" applyBorder="1" applyAlignment="1" applyProtection="1">
      <alignment horizontal="left" vertical="center"/>
    </xf>
    <xf numFmtId="0" fontId="8" fillId="2" borderId="0" xfId="0" applyFont="1" applyFill="1" applyAlignment="1" applyProtection="1">
      <alignment horizontal="left" vertical="center"/>
    </xf>
    <xf numFmtId="164" fontId="8" fillId="2" borderId="0" xfId="0" applyNumberFormat="1" applyFont="1" applyFill="1" applyAlignment="1" applyProtection="1">
      <alignment horizontal="right" vertical="center"/>
    </xf>
    <xf numFmtId="0" fontId="8" fillId="2" borderId="22" xfId="0" applyFont="1" applyFill="1" applyBorder="1" applyAlignment="1" applyProtection="1">
      <alignment horizontal="left" vertical="center" wrapText="1"/>
    </xf>
    <xf numFmtId="0" fontId="6" fillId="2" borderId="23" xfId="0" applyFont="1" applyFill="1" applyBorder="1" applyAlignment="1" applyProtection="1">
      <alignment horizontal="left" vertical="center"/>
    </xf>
    <xf numFmtId="164" fontId="8" fillId="2" borderId="18" xfId="0" applyNumberFormat="1" applyFont="1" applyFill="1" applyBorder="1" applyAlignment="1" applyProtection="1">
      <alignment horizontal="right" vertical="center"/>
    </xf>
    <xf numFmtId="0" fontId="6" fillId="2" borderId="17" xfId="0" applyFont="1" applyFill="1" applyBorder="1" applyAlignment="1" applyProtection="1">
      <alignment horizontal="left" vertical="center"/>
    </xf>
    <xf numFmtId="0" fontId="6" fillId="2" borderId="20" xfId="0" applyFont="1" applyFill="1" applyBorder="1" applyAlignment="1" applyProtection="1">
      <alignment horizontal="left" vertical="center"/>
    </xf>
    <xf numFmtId="0" fontId="6" fillId="2" borderId="24" xfId="0" applyFont="1" applyFill="1" applyBorder="1" applyAlignment="1" applyProtection="1">
      <alignment horizontal="left" vertical="center"/>
    </xf>
    <xf numFmtId="0" fontId="3" fillId="2" borderId="24" xfId="0" applyFont="1" applyFill="1" applyBorder="1" applyAlignment="1" applyProtection="1">
      <alignment horizontal="left" vertical="center"/>
    </xf>
    <xf numFmtId="0" fontId="6" fillId="2" borderId="25" xfId="0" applyFont="1" applyFill="1" applyBorder="1" applyAlignment="1" applyProtection="1">
      <alignment horizontal="left" vertical="center"/>
    </xf>
    <xf numFmtId="0" fontId="6" fillId="2" borderId="26" xfId="0" applyFont="1" applyFill="1" applyBorder="1" applyAlignment="1" applyProtection="1">
      <alignment horizontal="left" vertical="center"/>
    </xf>
    <xf numFmtId="0" fontId="6" fillId="2" borderId="27" xfId="0" applyFont="1" applyFill="1" applyBorder="1" applyAlignment="1" applyProtection="1">
      <alignment horizontal="left" vertical="center"/>
    </xf>
    <xf numFmtId="0" fontId="6" fillId="2" borderId="28" xfId="0" applyFont="1" applyFill="1" applyBorder="1" applyAlignment="1" applyProtection="1">
      <alignment horizontal="left" vertical="center"/>
    </xf>
    <xf numFmtId="0" fontId="6" fillId="2" borderId="29" xfId="0" applyFont="1" applyFill="1" applyBorder="1" applyAlignment="1" applyProtection="1">
      <alignment horizontal="left" vertical="center"/>
    </xf>
    <xf numFmtId="0" fontId="6" fillId="2" borderId="30" xfId="0" applyFont="1" applyFill="1" applyBorder="1" applyAlignment="1" applyProtection="1">
      <alignment horizontal="left" vertical="center"/>
    </xf>
    <xf numFmtId="37" fontId="0" fillId="2" borderId="31" xfId="0" applyNumberFormat="1" applyFont="1" applyFill="1" applyBorder="1" applyAlignment="1" applyProtection="1">
      <alignment horizontal="right" vertical="center"/>
    </xf>
    <xf numFmtId="37" fontId="0" fillId="2" borderId="32" xfId="0" applyNumberFormat="1" applyFont="1" applyFill="1" applyBorder="1" applyAlignment="1" applyProtection="1">
      <alignment horizontal="right" vertical="center"/>
    </xf>
    <xf numFmtId="37" fontId="9" fillId="2" borderId="33" xfId="0" applyNumberFormat="1" applyFont="1" applyFill="1" applyBorder="1" applyAlignment="1" applyProtection="1">
      <alignment horizontal="right" vertical="center"/>
    </xf>
    <xf numFmtId="39" fontId="9" fillId="2" borderId="34" xfId="0" applyNumberFormat="1" applyFont="1" applyFill="1" applyBorder="1" applyAlignment="1" applyProtection="1">
      <alignment horizontal="right" vertical="center"/>
    </xf>
    <xf numFmtId="37" fontId="0" fillId="2" borderId="33" xfId="0" applyNumberFormat="1" applyFont="1" applyFill="1" applyBorder="1" applyAlignment="1" applyProtection="1">
      <alignment horizontal="right" vertical="center"/>
    </xf>
    <xf numFmtId="37" fontId="0" fillId="2" borderId="34" xfId="0" applyNumberFormat="1" applyFont="1" applyFill="1" applyBorder="1" applyAlignment="1" applyProtection="1">
      <alignment horizontal="right" vertical="center"/>
    </xf>
    <xf numFmtId="37" fontId="9" fillId="2" borderId="32" xfId="0" applyNumberFormat="1" applyFont="1" applyFill="1" applyBorder="1" applyAlignment="1" applyProtection="1">
      <alignment horizontal="right" vertical="center"/>
    </xf>
    <xf numFmtId="37" fontId="0" fillId="2" borderId="23" xfId="0" applyNumberFormat="1" applyFont="1" applyFill="1" applyBorder="1" applyAlignment="1" applyProtection="1">
      <alignment horizontal="right" vertical="center"/>
    </xf>
    <xf numFmtId="39" fontId="9" fillId="2" borderId="32" xfId="0" applyNumberFormat="1" applyFont="1" applyFill="1" applyBorder="1" applyAlignment="1" applyProtection="1">
      <alignment horizontal="right" vertical="center"/>
    </xf>
    <xf numFmtId="37" fontId="0" fillId="2" borderId="35" xfId="0" applyNumberFormat="1" applyFont="1" applyFill="1" applyBorder="1" applyAlignment="1" applyProtection="1">
      <alignment horizontal="right" vertical="center"/>
    </xf>
    <xf numFmtId="0" fontId="10" fillId="2" borderId="24" xfId="0" applyFont="1" applyFill="1" applyBorder="1" applyAlignment="1" applyProtection="1">
      <alignment horizontal="left" vertical="center"/>
    </xf>
    <xf numFmtId="0" fontId="11" fillId="2" borderId="25" xfId="0" applyFont="1" applyFill="1" applyBorder="1" applyAlignment="1" applyProtection="1">
      <alignment horizontal="left" vertical="center"/>
    </xf>
    <xf numFmtId="0" fontId="11" fillId="2" borderId="27" xfId="0" applyFont="1" applyFill="1" applyBorder="1" applyAlignment="1" applyProtection="1">
      <alignment horizontal="left" vertical="center"/>
    </xf>
    <xf numFmtId="0" fontId="3" fillId="2" borderId="28" xfId="0" applyFont="1" applyFill="1" applyBorder="1" applyAlignment="1" applyProtection="1">
      <alignment horizontal="left" vertical="center"/>
    </xf>
    <xf numFmtId="0" fontId="3" fillId="2" borderId="26" xfId="0" applyFont="1" applyFill="1" applyBorder="1" applyAlignment="1" applyProtection="1">
      <alignment horizontal="left" vertical="center"/>
    </xf>
    <xf numFmtId="0" fontId="3" fillId="2" borderId="30" xfId="0" applyFont="1" applyFill="1" applyBorder="1" applyAlignment="1" applyProtection="1">
      <alignment horizontal="left" vertical="center"/>
    </xf>
    <xf numFmtId="0" fontId="3" fillId="2" borderId="27" xfId="0" applyFont="1" applyFill="1" applyBorder="1" applyAlignment="1" applyProtection="1">
      <alignment horizontal="left" vertical="center"/>
    </xf>
    <xf numFmtId="0" fontId="3" fillId="2" borderId="29" xfId="0" applyFont="1" applyFill="1" applyBorder="1" applyAlignment="1" applyProtection="1">
      <alignment horizontal="left" vertical="center"/>
    </xf>
    <xf numFmtId="0" fontId="6" fillId="2" borderId="36" xfId="0" applyFont="1" applyFill="1" applyBorder="1" applyAlignment="1" applyProtection="1">
      <alignment horizontal="center" vertical="center"/>
    </xf>
    <xf numFmtId="0" fontId="12" fillId="2" borderId="37" xfId="0" applyFont="1" applyFill="1" applyBorder="1" applyAlignment="1" applyProtection="1">
      <alignment horizontal="left" vertical="center"/>
    </xf>
    <xf numFmtId="0" fontId="6" fillId="2" borderId="38" xfId="0" applyFont="1" applyFill="1" applyBorder="1" applyAlignment="1" applyProtection="1">
      <alignment horizontal="left" vertical="center"/>
    </xf>
    <xf numFmtId="0" fontId="6" fillId="2" borderId="39" xfId="0" applyFont="1" applyFill="1" applyBorder="1" applyAlignment="1" applyProtection="1">
      <alignment horizontal="left" vertical="center"/>
    </xf>
    <xf numFmtId="39" fontId="9" fillId="2" borderId="40" xfId="0" applyNumberFormat="1" applyFont="1" applyFill="1" applyBorder="1" applyAlignment="1" applyProtection="1">
      <alignment horizontal="right" vertical="center"/>
    </xf>
    <xf numFmtId="0" fontId="6" fillId="2" borderId="41" xfId="0" applyFont="1" applyFill="1" applyBorder="1" applyAlignment="1" applyProtection="1">
      <alignment horizontal="left" vertical="center"/>
    </xf>
    <xf numFmtId="0" fontId="6" fillId="2" borderId="40" xfId="0" applyFont="1" applyFill="1" applyBorder="1" applyAlignment="1" applyProtection="1">
      <alignment horizontal="left" vertical="center"/>
    </xf>
    <xf numFmtId="0" fontId="6" fillId="2" borderId="42" xfId="0" applyFont="1" applyFill="1" applyBorder="1" applyAlignment="1" applyProtection="1">
      <alignment horizontal="left" vertical="center"/>
    </xf>
    <xf numFmtId="39" fontId="0" fillId="2" borderId="40" xfId="0" applyNumberFormat="1" applyFont="1" applyFill="1" applyBorder="1" applyAlignment="1" applyProtection="1">
      <alignment horizontal="right" vertical="center"/>
    </xf>
    <xf numFmtId="37" fontId="0" fillId="2" borderId="41" xfId="0" applyNumberFormat="1" applyFont="1" applyFill="1" applyBorder="1" applyAlignment="1" applyProtection="1">
      <alignment horizontal="right" vertical="center"/>
    </xf>
    <xf numFmtId="0" fontId="8" fillId="2" borderId="40" xfId="0" applyFont="1" applyFill="1" applyBorder="1" applyAlignment="1" applyProtection="1">
      <alignment horizontal="left" vertical="center"/>
    </xf>
    <xf numFmtId="0" fontId="6" fillId="2" borderId="43" xfId="0" applyFont="1" applyFill="1" applyBorder="1" applyAlignment="1" applyProtection="1">
      <alignment horizontal="left" vertical="center"/>
    </xf>
    <xf numFmtId="165" fontId="8" fillId="2" borderId="39" xfId="0" applyNumberFormat="1" applyFont="1" applyFill="1" applyBorder="1" applyAlignment="1" applyProtection="1">
      <alignment horizontal="right" vertical="center"/>
    </xf>
    <xf numFmtId="0" fontId="6" fillId="2" borderId="44" xfId="0" applyFont="1" applyFill="1" applyBorder="1" applyAlignment="1" applyProtection="1">
      <alignment horizontal="left" vertical="center"/>
    </xf>
    <xf numFmtId="0" fontId="6" fillId="2" borderId="45" xfId="0" applyFont="1" applyFill="1" applyBorder="1" applyAlignment="1" applyProtection="1">
      <alignment horizontal="left" vertical="center"/>
    </xf>
    <xf numFmtId="0" fontId="6" fillId="2" borderId="46" xfId="0" applyFont="1" applyFill="1" applyBorder="1" applyAlignment="1" applyProtection="1">
      <alignment horizontal="center" vertical="center"/>
    </xf>
    <xf numFmtId="0" fontId="19" fillId="2" borderId="29" xfId="0" applyFont="1" applyFill="1" applyBorder="1" applyAlignment="1" applyProtection="1">
      <alignment horizontal="left" vertical="center"/>
    </xf>
    <xf numFmtId="0" fontId="19" fillId="2" borderId="43" xfId="0" applyFont="1" applyFill="1" applyBorder="1" applyAlignment="1" applyProtection="1">
      <alignment horizontal="left" vertical="center"/>
    </xf>
    <xf numFmtId="0" fontId="12" fillId="2" borderId="40" xfId="0" applyFont="1" applyFill="1" applyBorder="1" applyAlignment="1" applyProtection="1">
      <alignment horizontal="left" vertical="center"/>
    </xf>
    <xf numFmtId="0" fontId="6" fillId="2" borderId="47" xfId="0" applyFont="1" applyFill="1" applyBorder="1" applyAlignment="1" applyProtection="1">
      <alignment horizontal="center" vertical="center"/>
    </xf>
    <xf numFmtId="0" fontId="6" fillId="2" borderId="34" xfId="0" applyFont="1" applyFill="1" applyBorder="1" applyAlignment="1" applyProtection="1">
      <alignment horizontal="left" vertical="center"/>
    </xf>
    <xf numFmtId="0" fontId="6" fillId="2" borderId="32" xfId="0" applyFont="1" applyFill="1" applyBorder="1" applyAlignment="1" applyProtection="1">
      <alignment horizontal="left" vertical="center"/>
    </xf>
    <xf numFmtId="0" fontId="6" fillId="2" borderId="33" xfId="0" applyFont="1" applyFill="1" applyBorder="1" applyAlignment="1" applyProtection="1">
      <alignment horizontal="left" vertical="center"/>
    </xf>
    <xf numFmtId="39" fontId="9" fillId="2" borderId="48" xfId="0" applyNumberFormat="1" applyFont="1" applyFill="1" applyBorder="1" applyAlignment="1" applyProtection="1">
      <alignment horizontal="right" vertical="center"/>
    </xf>
    <xf numFmtId="37" fontId="9" fillId="2" borderId="35" xfId="0" applyNumberFormat="1" applyFont="1" applyFill="1" applyBorder="1" applyAlignment="1" applyProtection="1">
      <alignment horizontal="right" vertical="center"/>
    </xf>
    <xf numFmtId="0" fontId="3" fillId="2" borderId="15" xfId="0" applyFont="1" applyFill="1" applyBorder="1" applyAlignment="1" applyProtection="1">
      <alignment horizontal="left" vertical="top"/>
    </xf>
    <xf numFmtId="0" fontId="3" fillId="2" borderId="49" xfId="0" applyFont="1" applyFill="1" applyBorder="1" applyAlignment="1" applyProtection="1">
      <alignment horizontal="left" vertical="top"/>
    </xf>
    <xf numFmtId="0" fontId="3" fillId="2" borderId="50" xfId="0" applyFont="1" applyFill="1" applyBorder="1" applyAlignment="1" applyProtection="1">
      <alignment horizontal="left" vertical="top"/>
    </xf>
    <xf numFmtId="0" fontId="6" fillId="2" borderId="51" xfId="0" applyFont="1" applyFill="1" applyBorder="1" applyAlignment="1" applyProtection="1">
      <alignment horizontal="left" vertical="center"/>
    </xf>
    <xf numFmtId="0" fontId="6" fillId="2" borderId="49" xfId="0" applyFont="1" applyFill="1" applyBorder="1" applyAlignment="1" applyProtection="1">
      <alignment horizontal="left" vertical="center"/>
    </xf>
    <xf numFmtId="0" fontId="13" fillId="2" borderId="49" xfId="0" applyFont="1" applyFill="1" applyBorder="1" applyAlignment="1" applyProtection="1">
      <alignment horizontal="left" vertical="top" wrapText="1"/>
    </xf>
    <xf numFmtId="0" fontId="6" fillId="2" borderId="52" xfId="0" applyFont="1" applyFill="1" applyBorder="1" applyAlignment="1" applyProtection="1">
      <alignment horizontal="left" vertical="center"/>
    </xf>
    <xf numFmtId="0" fontId="6" fillId="2" borderId="53" xfId="0" applyFont="1" applyFill="1" applyBorder="1" applyAlignment="1" applyProtection="1">
      <alignment horizontal="left" vertical="center"/>
    </xf>
    <xf numFmtId="0" fontId="6" fillId="2" borderId="13" xfId="0" applyFont="1" applyFill="1" applyBorder="1" applyAlignment="1" applyProtection="1">
      <alignment horizontal="left"/>
    </xf>
    <xf numFmtId="0" fontId="6" fillId="2" borderId="53" xfId="0" applyFont="1" applyFill="1" applyBorder="1" applyAlignment="1" applyProtection="1">
      <alignment horizontal="left"/>
    </xf>
    <xf numFmtId="39" fontId="9" fillId="2" borderId="44" xfId="0" applyNumberFormat="1" applyFont="1" applyFill="1" applyBorder="1" applyAlignment="1" applyProtection="1">
      <alignment horizontal="right" vertical="center"/>
    </xf>
    <xf numFmtId="0" fontId="6" fillId="2" borderId="54" xfId="0" applyFont="1" applyFill="1" applyBorder="1" applyAlignment="1" applyProtection="1">
      <alignment horizontal="left" vertical="center"/>
    </xf>
    <xf numFmtId="0" fontId="0" fillId="2" borderId="0" xfId="0" applyFont="1" applyFill="1" applyAlignment="1" applyProtection="1">
      <alignment horizontal="left"/>
    </xf>
    <xf numFmtId="0" fontId="6" fillId="2" borderId="0" xfId="0" applyFont="1" applyFill="1" applyAlignment="1" applyProtection="1">
      <alignment horizontal="left"/>
    </xf>
    <xf numFmtId="0" fontId="6" fillId="2" borderId="52" xfId="0" applyFont="1" applyFill="1" applyBorder="1" applyAlignment="1" applyProtection="1">
      <alignment horizontal="left"/>
    </xf>
    <xf numFmtId="0" fontId="3" fillId="2" borderId="34" xfId="0" applyFont="1" applyFill="1" applyBorder="1" applyAlignment="1" applyProtection="1">
      <alignment horizontal="left" vertical="center"/>
    </xf>
    <xf numFmtId="39" fontId="10" fillId="2" borderId="34" xfId="0" applyNumberFormat="1" applyFont="1" applyFill="1" applyBorder="1" applyAlignment="1" applyProtection="1">
      <alignment horizontal="right" vertical="center"/>
    </xf>
    <xf numFmtId="0" fontId="6" fillId="2" borderId="35" xfId="0" applyFont="1" applyFill="1" applyBorder="1" applyAlignment="1" applyProtection="1">
      <alignment horizontal="left" vertical="center"/>
    </xf>
    <xf numFmtId="0" fontId="3" fillId="2" borderId="55" xfId="0" applyFont="1" applyFill="1" applyBorder="1" applyAlignment="1" applyProtection="1">
      <alignment horizontal="left" vertical="top"/>
    </xf>
    <xf numFmtId="0" fontId="6" fillId="2" borderId="56" xfId="0" applyFont="1" applyFill="1" applyBorder="1" applyAlignment="1" applyProtection="1">
      <alignment horizontal="left" vertical="top"/>
    </xf>
    <xf numFmtId="0" fontId="6" fillId="2" borderId="37" xfId="0" applyFont="1" applyFill="1" applyBorder="1" applyAlignment="1" applyProtection="1">
      <alignment horizontal="left" vertical="top"/>
    </xf>
    <xf numFmtId="0" fontId="4" fillId="2" borderId="15" xfId="0" applyFont="1" applyFill="1" applyBorder="1" applyAlignment="1" applyProtection="1">
      <alignment horizontal="left" vertical="center"/>
    </xf>
    <xf numFmtId="0" fontId="4" fillId="2" borderId="49" xfId="0" applyFont="1" applyFill="1" applyBorder="1" applyAlignment="1" applyProtection="1">
      <alignment horizontal="left" vertical="center"/>
    </xf>
    <xf numFmtId="0" fontId="3" fillId="2" borderId="51" xfId="0" applyFont="1" applyFill="1" applyBorder="1" applyAlignment="1" applyProtection="1">
      <alignment horizontal="left" vertical="center"/>
    </xf>
    <xf numFmtId="0" fontId="3" fillId="2" borderId="49" xfId="0" applyFont="1" applyFill="1" applyBorder="1" applyAlignment="1" applyProtection="1">
      <alignment horizontal="left" vertical="center"/>
    </xf>
    <xf numFmtId="0" fontId="10" fillId="2" borderId="49" xfId="0" applyFont="1" applyFill="1" applyBorder="1" applyAlignment="1" applyProtection="1">
      <alignment horizontal="left" vertical="center"/>
    </xf>
    <xf numFmtId="0" fontId="4" fillId="2" borderId="16" xfId="0" applyFont="1" applyFill="1" applyBorder="1" applyAlignment="1" applyProtection="1">
      <alignment horizontal="left" vertical="center"/>
    </xf>
    <xf numFmtId="0" fontId="6" fillId="2" borderId="13" xfId="0" applyFont="1" applyFill="1" applyBorder="1" applyAlignment="1" applyProtection="1">
      <alignment horizontal="left" vertical="top"/>
    </xf>
    <xf numFmtId="0" fontId="6" fillId="2" borderId="0" xfId="0" applyFont="1" applyFill="1" applyAlignment="1" applyProtection="1">
      <alignment horizontal="left" vertical="top"/>
    </xf>
    <xf numFmtId="0" fontId="6" fillId="2" borderId="53" xfId="0" applyFont="1" applyFill="1" applyBorder="1" applyAlignment="1" applyProtection="1">
      <alignment horizontal="left" vertical="top"/>
    </xf>
    <xf numFmtId="0" fontId="4" fillId="2" borderId="36" xfId="0" applyFont="1" applyFill="1" applyBorder="1" applyAlignment="1" applyProtection="1">
      <alignment horizontal="left" vertical="center"/>
    </xf>
    <xf numFmtId="0" fontId="4" fillId="2" borderId="43" xfId="0" applyFont="1" applyFill="1" applyBorder="1" applyAlignment="1" applyProtection="1">
      <alignment horizontal="left" vertical="center"/>
    </xf>
    <xf numFmtId="0" fontId="4" fillId="2" borderId="29" xfId="0" applyFont="1" applyFill="1" applyBorder="1" applyAlignment="1" applyProtection="1">
      <alignment horizontal="left" vertical="center"/>
    </xf>
    <xf numFmtId="0" fontId="4" fillId="2" borderId="41" xfId="0" applyFont="1" applyFill="1" applyBorder="1" applyAlignment="1" applyProtection="1">
      <alignment horizontal="left" vertical="center"/>
    </xf>
    <xf numFmtId="0" fontId="4" fillId="2" borderId="57" xfId="0" applyFont="1" applyFill="1" applyBorder="1" applyAlignment="1" applyProtection="1">
      <alignment horizontal="left" vertical="center"/>
    </xf>
    <xf numFmtId="0" fontId="4" fillId="2" borderId="54" xfId="0" applyFont="1" applyFill="1" applyBorder="1" applyAlignment="1" applyProtection="1">
      <alignment horizontal="left" vertical="center"/>
    </xf>
    <xf numFmtId="0" fontId="4" fillId="2" borderId="58" xfId="0" applyFont="1" applyFill="1" applyBorder="1" applyAlignment="1" applyProtection="1">
      <alignment horizontal="left" vertical="center"/>
    </xf>
    <xf numFmtId="0" fontId="14" fillId="2" borderId="23" xfId="0" applyFont="1" applyFill="1" applyBorder="1" applyAlignment="1" applyProtection="1">
      <alignment horizontal="left" vertical="center"/>
    </xf>
    <xf numFmtId="0" fontId="15" fillId="2" borderId="48" xfId="0" applyFont="1" applyFill="1" applyBorder="1" applyAlignment="1" applyProtection="1">
      <alignment horizontal="right" vertical="center"/>
    </xf>
    <xf numFmtId="0" fontId="4" fillId="2" borderId="18" xfId="0" applyFont="1" applyFill="1" applyBorder="1" applyAlignment="1" applyProtection="1">
      <alignment horizontal="left" vertical="center"/>
    </xf>
    <xf numFmtId="0" fontId="6" fillId="2" borderId="56" xfId="0" applyFont="1" applyFill="1" applyBorder="1" applyAlignment="1" applyProtection="1">
      <alignment horizontal="left" vertical="center"/>
    </xf>
    <xf numFmtId="0" fontId="6" fillId="2" borderId="37" xfId="0" applyFont="1" applyFill="1" applyBorder="1" applyAlignment="1" applyProtection="1">
      <alignment horizontal="left"/>
    </xf>
    <xf numFmtId="0" fontId="0" fillId="2" borderId="26" xfId="0" applyFont="1" applyFill="1" applyBorder="1" applyAlignment="1" applyProtection="1">
      <alignment horizontal="left" vertical="center"/>
    </xf>
    <xf numFmtId="0" fontId="3" fillId="2" borderId="13" xfId="0" applyFont="1" applyFill="1" applyBorder="1" applyAlignment="1" applyProtection="1">
      <alignment horizontal="left" vertical="top"/>
    </xf>
    <xf numFmtId="0" fontId="16" fillId="2" borderId="53" xfId="0" applyFont="1" applyFill="1" applyBorder="1" applyAlignment="1" applyProtection="1">
      <alignment horizontal="left" vertical="center"/>
    </xf>
    <xf numFmtId="0" fontId="6" fillId="2" borderId="17" xfId="0" applyFont="1" applyFill="1" applyBorder="1" applyAlignment="1" applyProtection="1">
      <alignment horizontal="left"/>
    </xf>
    <xf numFmtId="0" fontId="6" fillId="2" borderId="23" xfId="0" applyFont="1" applyFill="1" applyBorder="1" applyAlignment="1" applyProtection="1">
      <alignment horizontal="left"/>
    </xf>
    <xf numFmtId="0" fontId="6" fillId="2" borderId="59" xfId="0" applyFont="1" applyFill="1" applyBorder="1" applyAlignment="1" applyProtection="1">
      <alignment horizontal="left"/>
    </xf>
    <xf numFmtId="0" fontId="6" fillId="2" borderId="48" xfId="0" applyFont="1" applyFill="1" applyBorder="1" applyAlignment="1" applyProtection="1">
      <alignment horizontal="left"/>
    </xf>
    <xf numFmtId="0" fontId="0" fillId="2" borderId="0" xfId="0" applyFont="1" applyFill="1" applyAlignment="1">
      <alignment horizontal="left" vertical="top"/>
    </xf>
    <xf numFmtId="0" fontId="5" fillId="0" borderId="0" xfId="0" applyFont="1" applyBorder="1"/>
    <xf numFmtId="0" fontId="5" fillId="0" borderId="0" xfId="0" applyFont="1" applyBorder="1" applyAlignment="1">
      <alignment horizontal="left"/>
    </xf>
    <xf numFmtId="0" fontId="12" fillId="0" borderId="60" xfId="0" applyFont="1" applyBorder="1" applyAlignment="1">
      <alignment horizontal="center" wrapText="1"/>
    </xf>
    <xf numFmtId="0" fontId="20" fillId="0" borderId="61" xfId="0" applyFont="1" applyFill="1" applyBorder="1" applyAlignment="1">
      <alignment horizontal="center" wrapText="1"/>
    </xf>
    <xf numFmtId="0" fontId="20" fillId="0" borderId="62" xfId="0" applyFont="1" applyFill="1" applyBorder="1" applyAlignment="1">
      <alignment horizontal="center" wrapText="1"/>
    </xf>
    <xf numFmtId="0" fontId="20" fillId="0" borderId="63" xfId="0" applyFont="1" applyFill="1" applyBorder="1" applyAlignment="1">
      <alignment horizontal="center" wrapText="1"/>
    </xf>
    <xf numFmtId="0" fontId="17" fillId="0" borderId="64" xfId="0" applyFont="1" applyFill="1" applyBorder="1" applyAlignment="1">
      <alignment horizontal="center" wrapText="1"/>
    </xf>
    <xf numFmtId="0" fontId="20" fillId="0" borderId="64" xfId="0" applyFont="1" applyFill="1" applyBorder="1" applyAlignment="1">
      <alignment horizontal="center" wrapText="1"/>
    </xf>
    <xf numFmtId="0" fontId="6" fillId="3" borderId="65" xfId="0" applyFont="1" applyFill="1" applyBorder="1" applyAlignment="1">
      <alignment horizontal="right"/>
    </xf>
    <xf numFmtId="0" fontId="6" fillId="3" borderId="66" xfId="0" applyFont="1" applyFill="1" applyBorder="1" applyAlignment="1">
      <alignment horizontal="left"/>
    </xf>
    <xf numFmtId="0" fontId="6" fillId="3" borderId="66" xfId="0" applyFont="1" applyFill="1" applyBorder="1" applyAlignment="1">
      <alignment horizontal="right"/>
    </xf>
    <xf numFmtId="0" fontId="6" fillId="3" borderId="67" xfId="0" applyFont="1" applyFill="1" applyBorder="1" applyAlignment="1">
      <alignment horizontal="right"/>
    </xf>
    <xf numFmtId="0" fontId="6" fillId="0" borderId="0" xfId="0" applyFont="1"/>
    <xf numFmtId="0" fontId="6" fillId="0" borderId="0" xfId="2" applyFont="1" applyBorder="1">
      <alignment horizontal="left" vertical="top" wrapText="1"/>
      <protection locked="0"/>
    </xf>
    <xf numFmtId="0" fontId="6" fillId="0" borderId="0" xfId="3" applyFont="1" applyBorder="1">
      <alignment horizontal="left" vertical="top" wrapText="1"/>
      <protection locked="0"/>
    </xf>
    <xf numFmtId="9" fontId="6" fillId="0" borderId="0" xfId="4" applyNumberFormat="1" applyFont="1" applyBorder="1">
      <alignment horizontal="center" vertical="top" wrapText="1"/>
      <protection locked="0"/>
    </xf>
    <xf numFmtId="0" fontId="6" fillId="0" borderId="0" xfId="5" applyFont="1" applyBorder="1">
      <alignment horizontal="center" vertical="top" wrapText="1"/>
      <protection locked="0"/>
    </xf>
    <xf numFmtId="2" fontId="21" fillId="0" borderId="0" xfId="0" applyNumberFormat="1" applyFont="1" applyBorder="1"/>
    <xf numFmtId="0" fontId="0" fillId="0" borderId="0" xfId="0" applyFill="1"/>
    <xf numFmtId="0" fontId="6" fillId="0" borderId="0" xfId="0" applyFont="1" applyFill="1"/>
    <xf numFmtId="0" fontId="25" fillId="0" borderId="0" xfId="0" applyFont="1" applyFill="1" applyBorder="1" applyAlignment="1">
      <alignment vertical="center"/>
    </xf>
    <xf numFmtId="0" fontId="26" fillId="0" borderId="0" xfId="0" applyFont="1" applyFill="1" applyBorder="1" applyAlignment="1">
      <alignment horizontal="center" vertical="center" wrapText="1"/>
    </xf>
    <xf numFmtId="0" fontId="6" fillId="0" borderId="0" xfId="0" applyFont="1" applyFill="1" applyBorder="1" applyAlignment="1">
      <alignment horizontal="right"/>
    </xf>
    <xf numFmtId="2" fontId="24" fillId="0" borderId="0" xfId="0" applyNumberFormat="1" applyFont="1" applyFill="1" applyBorder="1" applyAlignment="1" applyProtection="1">
      <alignment horizontal="center" vertical="center" wrapText="1"/>
      <protection locked="0"/>
    </xf>
    <xf numFmtId="0" fontId="6" fillId="0" borderId="0" xfId="0" applyFont="1" applyFill="1" applyBorder="1"/>
    <xf numFmtId="0" fontId="16" fillId="0" borderId="3" xfId="0" applyFont="1" applyFill="1" applyBorder="1" applyAlignment="1" applyProtection="1">
      <alignment horizontal="center" vertical="top" wrapText="1"/>
      <protection locked="0"/>
    </xf>
    <xf numFmtId="2" fontId="16" fillId="0" borderId="81" xfId="0" applyNumberFormat="1" applyFont="1" applyFill="1" applyBorder="1" applyAlignment="1" applyProtection="1">
      <alignment horizontal="center" vertical="top" wrapText="1"/>
      <protection locked="0"/>
    </xf>
    <xf numFmtId="0" fontId="16" fillId="0" borderId="0" xfId="0" applyFont="1" applyFill="1" applyBorder="1" applyAlignment="1" applyProtection="1">
      <alignment horizontal="center" vertical="top" wrapText="1"/>
      <protection locked="0"/>
    </xf>
    <xf numFmtId="0" fontId="16" fillId="0" borderId="84" xfId="0" applyFont="1" applyFill="1" applyBorder="1" applyAlignment="1" applyProtection="1">
      <alignment horizontal="center" vertical="top" wrapText="1"/>
      <protection locked="0"/>
    </xf>
    <xf numFmtId="0" fontId="16" fillId="0" borderId="85" xfId="1" applyFont="1" applyBorder="1">
      <alignment horizontal="left" vertical="top" wrapText="1"/>
      <protection locked="0"/>
    </xf>
    <xf numFmtId="0" fontId="16" fillId="0" borderId="85" xfId="2" applyFont="1" applyBorder="1">
      <alignment horizontal="left" vertical="top" wrapText="1"/>
      <protection locked="0"/>
    </xf>
    <xf numFmtId="0" fontId="16" fillId="0" borderId="10" xfId="3" applyFont="1" applyBorder="1">
      <alignment horizontal="left" vertical="top" wrapText="1"/>
      <protection locked="0"/>
    </xf>
    <xf numFmtId="9" fontId="16" fillId="0" borderId="84" xfId="4" applyNumberFormat="1" applyFont="1" applyBorder="1">
      <alignment horizontal="center" vertical="top" wrapText="1"/>
      <protection locked="0"/>
    </xf>
    <xf numFmtId="0" fontId="16" fillId="0" borderId="81" xfId="5" applyFont="1" applyBorder="1">
      <alignment horizontal="center" vertical="top" wrapText="1"/>
      <protection locked="0"/>
    </xf>
    <xf numFmtId="2" fontId="16" fillId="0" borderId="84" xfId="6" applyFont="1" applyBorder="1">
      <alignment horizontal="center" vertical="top" wrapText="1"/>
      <protection locked="0"/>
    </xf>
    <xf numFmtId="2" fontId="16" fillId="0" borderId="84" xfId="7" applyFont="1" applyBorder="1">
      <alignment horizontal="center" vertical="top" wrapText="1"/>
      <protection locked="0"/>
    </xf>
    <xf numFmtId="0" fontId="16" fillId="3" borderId="86" xfId="0" applyFont="1" applyFill="1" applyBorder="1"/>
    <xf numFmtId="0" fontId="16" fillId="3" borderId="69" xfId="0" applyFont="1" applyFill="1" applyBorder="1" applyAlignment="1">
      <alignment horizontal="left"/>
    </xf>
    <xf numFmtId="0" fontId="16" fillId="3" borderId="69" xfId="0" applyFont="1" applyFill="1" applyBorder="1"/>
    <xf numFmtId="0" fontId="16" fillId="3" borderId="69" xfId="0" applyFont="1" applyFill="1" applyBorder="1" applyAlignment="1">
      <alignment horizontal="right"/>
    </xf>
    <xf numFmtId="0" fontId="16" fillId="3" borderId="87" xfId="0" applyFont="1" applyFill="1" applyBorder="1" applyAlignment="1">
      <alignment horizontal="right"/>
    </xf>
    <xf numFmtId="0" fontId="6" fillId="3" borderId="87" xfId="0" applyFont="1" applyFill="1" applyBorder="1" applyAlignment="1">
      <alignment horizontal="right"/>
    </xf>
    <xf numFmtId="0" fontId="6" fillId="0" borderId="83" xfId="0" applyFont="1" applyFill="1" applyBorder="1"/>
    <xf numFmtId="0" fontId="25" fillId="0" borderId="82" xfId="0" applyFont="1" applyFill="1" applyBorder="1" applyAlignment="1">
      <alignment horizontal="center" vertical="center" wrapText="1"/>
    </xf>
    <xf numFmtId="0" fontId="6" fillId="0" borderId="0" xfId="0" applyFont="1" applyFill="1" applyBorder="1" applyAlignment="1" applyProtection="1">
      <alignment horizontal="left" vertical="center"/>
    </xf>
    <xf numFmtId="0" fontId="6" fillId="0" borderId="9" xfId="0" applyFont="1" applyFill="1" applyBorder="1" applyAlignment="1" applyProtection="1">
      <alignment horizontal="left" vertical="center"/>
    </xf>
    <xf numFmtId="0" fontId="6" fillId="0" borderId="0" xfId="0" applyFont="1" applyFill="1" applyAlignment="1" applyProtection="1">
      <alignment horizontal="left" vertical="center"/>
    </xf>
    <xf numFmtId="0" fontId="8" fillId="0" borderId="8" xfId="0" applyFont="1" applyFill="1" applyBorder="1" applyAlignment="1">
      <alignment horizontal="left" vertical="center"/>
    </xf>
    <xf numFmtId="49" fontId="8" fillId="0" borderId="19" xfId="0" applyNumberFormat="1" applyFont="1" applyFill="1" applyBorder="1" applyAlignment="1" applyProtection="1">
      <alignment horizontal="left" vertical="center" wrapText="1"/>
    </xf>
    <xf numFmtId="0" fontId="16" fillId="0" borderId="81" xfId="3" applyBorder="1">
      <alignment horizontal="left" vertical="top" wrapText="1"/>
      <protection locked="0"/>
    </xf>
    <xf numFmtId="0" fontId="16" fillId="0" borderId="4" xfId="3" applyBorder="1">
      <alignment horizontal="left" vertical="top" wrapText="1"/>
      <protection locked="0"/>
    </xf>
    <xf numFmtId="0" fontId="12" fillId="3" borderId="66" xfId="0" applyFont="1" applyFill="1" applyBorder="1" applyAlignment="1">
      <alignment horizontal="left"/>
    </xf>
    <xf numFmtId="0" fontId="25" fillId="3" borderId="86" xfId="0" applyFont="1" applyFill="1" applyBorder="1" applyAlignment="1">
      <alignment horizontal="left"/>
    </xf>
    <xf numFmtId="0" fontId="25" fillId="3" borderId="69" xfId="0" applyFont="1" applyFill="1" applyBorder="1" applyAlignment="1">
      <alignment horizontal="left"/>
    </xf>
    <xf numFmtId="0" fontId="16" fillId="0" borderId="3" xfId="0" applyFont="1" applyBorder="1" applyAlignment="1" applyProtection="1">
      <alignment horizontal="center" vertical="top" wrapText="1"/>
      <protection locked="0"/>
    </xf>
    <xf numFmtId="0" fontId="16" fillId="0" borderId="97" xfId="4" applyBorder="1">
      <alignment horizontal="center" vertical="top" wrapText="1"/>
      <protection locked="0"/>
    </xf>
    <xf numFmtId="2" fontId="16" fillId="0" borderId="87" xfId="8" applyBorder="1">
      <alignment horizontal="center" vertical="center" wrapText="1"/>
      <protection locked="0"/>
    </xf>
    <xf numFmtId="0" fontId="25" fillId="3" borderId="69" xfId="0" applyFont="1" applyFill="1" applyBorder="1"/>
    <xf numFmtId="2" fontId="16" fillId="3" borderId="69" xfId="6" applyFill="1" applyBorder="1">
      <alignment horizontal="center" vertical="top" wrapText="1"/>
      <protection locked="0"/>
    </xf>
    <xf numFmtId="2" fontId="25" fillId="3" borderId="69" xfId="0" applyNumberFormat="1" applyFont="1" applyFill="1" applyBorder="1" applyAlignment="1" applyProtection="1">
      <alignment horizontal="center" vertical="top" wrapText="1"/>
      <protection locked="0"/>
    </xf>
    <xf numFmtId="2" fontId="16" fillId="3" borderId="86" xfId="7" applyFill="1" applyBorder="1">
      <alignment horizontal="center" vertical="top" wrapText="1"/>
      <protection locked="0"/>
    </xf>
    <xf numFmtId="2" fontId="25" fillId="3" borderId="87" xfId="0" applyNumberFormat="1" applyFont="1" applyFill="1" applyBorder="1" applyAlignment="1" applyProtection="1">
      <alignment horizontal="center" vertical="top" wrapText="1"/>
      <protection locked="0"/>
    </xf>
    <xf numFmtId="2" fontId="16" fillId="3" borderId="87" xfId="8" applyFill="1" applyBorder="1">
      <alignment horizontal="center" vertical="center" wrapText="1"/>
      <protection locked="0"/>
    </xf>
    <xf numFmtId="0" fontId="16" fillId="3" borderId="87" xfId="0" applyFont="1" applyFill="1" applyBorder="1"/>
    <xf numFmtId="2" fontId="16" fillId="3" borderId="86" xfId="6" applyFill="1" applyBorder="1">
      <alignment horizontal="center" vertical="top" wrapText="1"/>
      <protection locked="0"/>
    </xf>
    <xf numFmtId="0" fontId="27" fillId="3" borderId="69" xfId="0" applyFont="1" applyFill="1" applyBorder="1"/>
    <xf numFmtId="0" fontId="25" fillId="3" borderId="97" xfId="0" applyFont="1" applyFill="1" applyBorder="1"/>
    <xf numFmtId="0" fontId="16" fillId="3" borderId="2" xfId="0" applyFont="1" applyFill="1" applyBorder="1" applyAlignment="1">
      <alignment horizontal="left"/>
    </xf>
    <xf numFmtId="0" fontId="25" fillId="3" borderId="97" xfId="0" applyFont="1" applyFill="1" applyBorder="1" applyAlignment="1">
      <alignment horizontal="left"/>
    </xf>
    <xf numFmtId="0" fontId="6" fillId="3" borderId="100" xfId="0" applyFont="1" applyFill="1" applyBorder="1" applyAlignment="1">
      <alignment horizontal="right"/>
    </xf>
    <xf numFmtId="0" fontId="6" fillId="0" borderId="73" xfId="0" applyFont="1" applyFill="1" applyBorder="1" applyAlignment="1">
      <alignment horizontal="right"/>
    </xf>
    <xf numFmtId="39" fontId="9" fillId="0" borderId="40" xfId="0" applyNumberFormat="1" applyFont="1" applyFill="1" applyBorder="1" applyAlignment="1" applyProtection="1">
      <alignment horizontal="right" vertical="center"/>
    </xf>
    <xf numFmtId="2" fontId="24" fillId="0" borderId="73" xfId="0" applyNumberFormat="1" applyFont="1" applyFill="1" applyBorder="1" applyAlignment="1" applyProtection="1">
      <alignment horizontal="center" vertical="center" wrapText="1"/>
      <protection locked="0"/>
    </xf>
    <xf numFmtId="0" fontId="6" fillId="3" borderId="83" xfId="0" applyFont="1" applyFill="1" applyBorder="1" applyAlignment="1">
      <alignment horizontal="left"/>
    </xf>
    <xf numFmtId="2" fontId="16" fillId="3" borderId="83" xfId="8" applyFill="1" applyBorder="1">
      <alignment horizontal="center" vertical="center" wrapText="1"/>
      <protection locked="0"/>
    </xf>
    <xf numFmtId="0" fontId="16" fillId="0" borderId="97" xfId="4" applyFill="1" applyBorder="1">
      <alignment horizontal="center" vertical="top" wrapText="1"/>
      <protection locked="0"/>
    </xf>
    <xf numFmtId="0" fontId="16" fillId="0" borderId="1" xfId="1" applyBorder="1">
      <alignment horizontal="left" vertical="top" wrapText="1"/>
      <protection locked="0"/>
    </xf>
    <xf numFmtId="0" fontId="16" fillId="0" borderId="1" xfId="2" applyBorder="1">
      <alignment horizontal="left" vertical="top" wrapText="1"/>
      <protection locked="0"/>
    </xf>
    <xf numFmtId="0" fontId="16" fillId="0" borderId="3" xfId="4" applyBorder="1">
      <alignment horizontal="center" vertical="top" wrapText="1"/>
      <protection locked="0"/>
    </xf>
    <xf numFmtId="0" fontId="16" fillId="0" borderId="4" xfId="5" applyBorder="1">
      <alignment horizontal="center" vertical="top" wrapText="1"/>
      <protection locked="0"/>
    </xf>
    <xf numFmtId="2" fontId="16" fillId="0" borderId="3" xfId="7" applyBorder="1">
      <alignment horizontal="center" vertical="top" wrapText="1"/>
      <protection locked="0"/>
    </xf>
    <xf numFmtId="0" fontId="16" fillId="0" borderId="2" xfId="3" applyBorder="1">
      <alignment horizontal="left" vertical="top" wrapText="1"/>
      <protection locked="0"/>
    </xf>
    <xf numFmtId="2" fontId="16" fillId="0" borderId="4" xfId="5" applyNumberFormat="1" applyBorder="1">
      <alignment horizontal="center" vertical="top" wrapText="1"/>
      <protection locked="0"/>
    </xf>
    <xf numFmtId="2" fontId="16" fillId="0" borderId="4" xfId="5" applyNumberFormat="1" applyFill="1" applyBorder="1">
      <alignment horizontal="center" vertical="top" wrapText="1"/>
      <protection locked="0"/>
    </xf>
    <xf numFmtId="0" fontId="25" fillId="3" borderId="0" xfId="0" applyFont="1" applyFill="1" applyBorder="1" applyAlignment="1">
      <alignment horizontal="left"/>
    </xf>
    <xf numFmtId="2" fontId="25" fillId="3" borderId="0" xfId="0" applyNumberFormat="1" applyFont="1" applyFill="1" applyBorder="1" applyAlignment="1">
      <alignment horizontal="center" vertical="center"/>
    </xf>
    <xf numFmtId="2" fontId="25" fillId="3" borderId="74" xfId="0" applyNumberFormat="1" applyFont="1" applyFill="1" applyBorder="1" applyAlignment="1">
      <alignment horizontal="center" vertical="center"/>
    </xf>
    <xf numFmtId="0" fontId="16" fillId="0" borderId="1" xfId="1" applyFont="1" applyBorder="1">
      <alignment horizontal="left" vertical="top" wrapText="1"/>
      <protection locked="0"/>
    </xf>
    <xf numFmtId="0" fontId="16" fillId="0" borderId="1" xfId="2" applyFont="1" applyBorder="1">
      <alignment horizontal="left" vertical="top" wrapText="1"/>
      <protection locked="0"/>
    </xf>
    <xf numFmtId="0" fontId="16" fillId="0" borderId="2" xfId="3" applyFont="1" applyBorder="1">
      <alignment horizontal="left" vertical="top" wrapText="1"/>
      <protection locked="0"/>
    </xf>
    <xf numFmtId="2" fontId="16" fillId="0" borderId="3" xfId="6" applyFont="1" applyBorder="1">
      <alignment horizontal="center" vertical="top" wrapText="1"/>
      <protection locked="0"/>
    </xf>
    <xf numFmtId="0" fontId="16" fillId="0" borderId="1" xfId="1" applyFill="1" applyBorder="1">
      <alignment horizontal="left" vertical="top" wrapText="1"/>
      <protection locked="0"/>
    </xf>
    <xf numFmtId="0" fontId="16" fillId="0" borderId="1" xfId="2" applyFill="1" applyBorder="1">
      <alignment horizontal="left" vertical="top" wrapText="1"/>
      <protection locked="0"/>
    </xf>
    <xf numFmtId="0" fontId="16" fillId="0" borderId="2" xfId="3" applyFill="1" applyBorder="1">
      <alignment horizontal="left" vertical="top" wrapText="1"/>
      <protection locked="0"/>
    </xf>
    <xf numFmtId="0" fontId="16" fillId="0" borderId="3" xfId="4" applyFill="1" applyBorder="1">
      <alignment horizontal="center" vertical="top" wrapText="1"/>
      <protection locked="0"/>
    </xf>
    <xf numFmtId="2" fontId="16" fillId="0" borderId="3" xfId="6" applyFill="1" applyBorder="1">
      <alignment horizontal="center" vertical="top" wrapText="1"/>
      <protection locked="0"/>
    </xf>
    <xf numFmtId="9" fontId="16" fillId="0" borderId="3" xfId="4" applyNumberFormat="1" applyFont="1" applyBorder="1">
      <alignment horizontal="center" vertical="top" wrapText="1"/>
      <protection locked="0"/>
    </xf>
    <xf numFmtId="0" fontId="16" fillId="0" borderId="4" xfId="5" applyFont="1" applyBorder="1">
      <alignment horizontal="center" vertical="top" wrapText="1"/>
      <protection locked="0"/>
    </xf>
    <xf numFmtId="2" fontId="16" fillId="0" borderId="3" xfId="7" applyFont="1" applyBorder="1">
      <alignment horizontal="center" vertical="top" wrapText="1"/>
      <protection locked="0"/>
    </xf>
    <xf numFmtId="0" fontId="16" fillId="3" borderId="101" xfId="0" applyFont="1" applyFill="1" applyBorder="1"/>
    <xf numFmtId="0" fontId="25" fillId="3" borderId="102" xfId="0" applyFont="1" applyFill="1" applyBorder="1"/>
    <xf numFmtId="0" fontId="16" fillId="3" borderId="102" xfId="0" applyFont="1" applyFill="1" applyBorder="1"/>
    <xf numFmtId="2" fontId="16" fillId="3" borderId="102" xfId="6" applyFill="1" applyBorder="1">
      <alignment horizontal="center" vertical="top" wrapText="1"/>
      <protection locked="0"/>
    </xf>
    <xf numFmtId="2" fontId="25" fillId="3" borderId="102" xfId="0" applyNumberFormat="1" applyFont="1" applyFill="1" applyBorder="1" applyAlignment="1" applyProtection="1">
      <alignment horizontal="center" vertical="top" wrapText="1"/>
      <protection locked="0"/>
    </xf>
    <xf numFmtId="2" fontId="16" fillId="3" borderId="101" xfId="7" applyFill="1" applyBorder="1">
      <alignment horizontal="center" vertical="top" wrapText="1"/>
      <protection locked="0"/>
    </xf>
    <xf numFmtId="2" fontId="25" fillId="3" borderId="105" xfId="0" applyNumberFormat="1" applyFont="1" applyFill="1" applyBorder="1" applyAlignment="1" applyProtection="1">
      <alignment horizontal="center" vertical="top" wrapText="1"/>
      <protection locked="0"/>
    </xf>
    <xf numFmtId="0" fontId="16" fillId="0" borderId="3" xfId="4" applyFont="1" applyBorder="1">
      <alignment horizontal="center" vertical="top" wrapText="1"/>
      <protection locked="0"/>
    </xf>
    <xf numFmtId="0" fontId="0" fillId="0" borderId="0" xfId="0" applyFont="1" applyAlignment="1" applyProtection="1">
      <alignment horizontal="left" vertical="top" wrapText="1"/>
      <protection locked="0"/>
    </xf>
    <xf numFmtId="0" fontId="16" fillId="0" borderId="4" xfId="5" applyFill="1" applyBorder="1">
      <alignment horizontal="center" vertical="top" wrapText="1"/>
      <protection locked="0"/>
    </xf>
    <xf numFmtId="0" fontId="0" fillId="0" borderId="0" xfId="0" applyFill="1" applyAlignment="1" applyProtection="1">
      <alignment horizontal="left" vertical="top" wrapText="1"/>
      <protection locked="0"/>
    </xf>
    <xf numFmtId="0" fontId="16" fillId="0" borderId="4" xfId="3" applyFont="1" applyBorder="1">
      <alignment horizontal="left" vertical="top" wrapText="1"/>
      <protection locked="0"/>
    </xf>
    <xf numFmtId="0" fontId="16" fillId="0" borderId="97" xfId="4" applyFont="1" applyBorder="1">
      <alignment horizontal="center" vertical="top" wrapText="1"/>
      <protection locked="0"/>
    </xf>
    <xf numFmtId="2" fontId="16" fillId="0" borderId="4" xfId="5" applyNumberFormat="1" applyFont="1" applyBorder="1">
      <alignment horizontal="center" vertical="top" wrapText="1"/>
      <protection locked="0"/>
    </xf>
    <xf numFmtId="0" fontId="16" fillId="0" borderId="4" xfId="3" applyFill="1" applyBorder="1">
      <alignment horizontal="left" vertical="top" wrapText="1"/>
      <protection locked="0"/>
    </xf>
    <xf numFmtId="2" fontId="16" fillId="0" borderId="97" xfId="6" applyFill="1" applyBorder="1">
      <alignment horizontal="center" vertical="top" wrapText="1"/>
      <protection locked="0"/>
    </xf>
    <xf numFmtId="2" fontId="16" fillId="0" borderId="97" xfId="7" applyFill="1" applyBorder="1">
      <alignment horizontal="center" vertical="top" wrapText="1"/>
      <protection locked="0"/>
    </xf>
    <xf numFmtId="0" fontId="53" fillId="0" borderId="0" xfId="0" applyFont="1"/>
    <xf numFmtId="0" fontId="0" fillId="0" borderId="0" xfId="0"/>
    <xf numFmtId="0" fontId="6" fillId="0" borderId="0" xfId="0" applyFont="1"/>
    <xf numFmtId="2" fontId="16" fillId="0" borderId="4" xfId="0" applyNumberFormat="1" applyFont="1" applyFill="1" applyBorder="1" applyAlignment="1" applyProtection="1">
      <alignment horizontal="center" vertical="top" wrapText="1"/>
      <protection locked="0"/>
    </xf>
    <xf numFmtId="0" fontId="16" fillId="0" borderId="0" xfId="0" applyFont="1"/>
    <xf numFmtId="0" fontId="16" fillId="0" borderId="0" xfId="0" applyFont="1" applyAlignment="1" applyProtection="1">
      <alignment horizontal="center" vertical="top" wrapText="1"/>
      <protection locked="0"/>
    </xf>
    <xf numFmtId="0" fontId="16" fillId="0" borderId="0" xfId="1" applyBorder="1">
      <alignment horizontal="left" vertical="top" wrapText="1"/>
      <protection locked="0"/>
    </xf>
    <xf numFmtId="2" fontId="16" fillId="0" borderId="4" xfId="0" applyNumberFormat="1" applyFont="1" applyBorder="1" applyAlignment="1" applyProtection="1">
      <alignment horizontal="center" vertical="top" wrapText="1"/>
      <protection locked="0"/>
    </xf>
    <xf numFmtId="2" fontId="16" fillId="0" borderId="3" xfId="7" applyFill="1" applyBorder="1">
      <alignment horizontal="center" vertical="top" wrapText="1"/>
      <protection locked="0"/>
    </xf>
    <xf numFmtId="0" fontId="16" fillId="0" borderId="1" xfId="1" applyFont="1" applyFill="1" applyBorder="1">
      <alignment horizontal="left" vertical="top" wrapText="1"/>
      <protection locked="0"/>
    </xf>
    <xf numFmtId="2" fontId="16" fillId="0" borderId="106" xfId="6" applyFill="1" applyBorder="1">
      <alignment horizontal="center" vertical="top" wrapText="1"/>
      <protection locked="0"/>
    </xf>
    <xf numFmtId="0" fontId="16" fillId="0" borderId="108" xfId="3" applyBorder="1">
      <alignment horizontal="left" vertical="top" wrapText="1"/>
      <protection locked="0"/>
    </xf>
    <xf numFmtId="0" fontId="16" fillId="0" borderId="106" xfId="0" applyFont="1" applyFill="1" applyBorder="1" applyAlignment="1" applyProtection="1">
      <alignment horizontal="center" vertical="top" wrapText="1"/>
      <protection locked="0"/>
    </xf>
    <xf numFmtId="0" fontId="16" fillId="0" borderId="109" xfId="1" applyBorder="1">
      <alignment horizontal="left" vertical="top" wrapText="1"/>
      <protection locked="0"/>
    </xf>
    <xf numFmtId="0" fontId="16" fillId="0" borderId="109" xfId="2" applyBorder="1">
      <alignment horizontal="left" vertical="top" wrapText="1"/>
      <protection locked="0"/>
    </xf>
    <xf numFmtId="0" fontId="16" fillId="0" borderId="106" xfId="4" applyBorder="1">
      <alignment horizontal="center" vertical="top" wrapText="1"/>
      <protection locked="0"/>
    </xf>
    <xf numFmtId="0" fontId="16" fillId="0" borderId="108" xfId="5" applyBorder="1">
      <alignment horizontal="center" vertical="top" wrapText="1"/>
      <protection locked="0"/>
    </xf>
    <xf numFmtId="2" fontId="16" fillId="0" borderId="107" xfId="8" applyBorder="1">
      <alignment horizontal="center" vertical="center" wrapText="1"/>
      <protection locked="0"/>
    </xf>
    <xf numFmtId="2" fontId="16" fillId="0" borderId="83" xfId="8" applyBorder="1">
      <alignment horizontal="center" vertical="center" wrapText="1"/>
      <protection locked="0"/>
    </xf>
    <xf numFmtId="2" fontId="16" fillId="0" borderId="83" xfId="8" applyFont="1" applyBorder="1">
      <alignment horizontal="center" vertical="center" wrapText="1"/>
      <protection locked="0"/>
    </xf>
    <xf numFmtId="2" fontId="16" fillId="0" borderId="83" xfId="8" applyFill="1" applyBorder="1">
      <alignment horizontal="center" vertical="center" wrapText="1"/>
      <protection locked="0"/>
    </xf>
    <xf numFmtId="2" fontId="16" fillId="0" borderId="108" xfId="0" applyNumberFormat="1" applyFont="1" applyFill="1" applyBorder="1" applyAlignment="1" applyProtection="1">
      <alignment horizontal="center" vertical="top" wrapText="1"/>
      <protection locked="0"/>
    </xf>
    <xf numFmtId="2" fontId="16" fillId="0" borderId="106" xfId="7" applyFill="1" applyBorder="1">
      <alignment horizontal="center" vertical="top" wrapText="1"/>
      <protection locked="0"/>
    </xf>
    <xf numFmtId="2" fontId="16" fillId="0" borderId="3" xfId="6" applyFont="1" applyFill="1" applyBorder="1">
      <alignment horizontal="center" vertical="top" wrapText="1"/>
      <protection locked="0"/>
    </xf>
    <xf numFmtId="0" fontId="0" fillId="0" borderId="0" xfId="0" applyFont="1" applyFill="1" applyAlignment="1" applyProtection="1">
      <alignment horizontal="left" vertical="top" wrapText="1"/>
      <protection locked="0"/>
    </xf>
    <xf numFmtId="172" fontId="0" fillId="0" borderId="0" xfId="0" applyNumberFormat="1" applyFont="1" applyFill="1" applyBorder="1" applyAlignment="1" applyProtection="1">
      <alignment horizontal="center" vertical="top" wrapText="1"/>
      <protection locked="0"/>
    </xf>
    <xf numFmtId="2" fontId="16" fillId="0" borderId="97" xfId="6" applyFont="1" applyFill="1" applyBorder="1">
      <alignment horizontal="center" vertical="top" wrapText="1"/>
      <protection locked="0"/>
    </xf>
    <xf numFmtId="0" fontId="16" fillId="0" borderId="0" xfId="1" applyFill="1" applyBorder="1">
      <alignment horizontal="left" vertical="top" wrapText="1"/>
      <protection locked="0"/>
    </xf>
    <xf numFmtId="0" fontId="12" fillId="2" borderId="52" xfId="0" applyFont="1" applyFill="1" applyBorder="1" applyAlignment="1" applyProtection="1">
      <alignment horizontal="left" vertical="center"/>
    </xf>
    <xf numFmtId="0" fontId="8" fillId="2" borderId="40" xfId="0" applyFont="1" applyFill="1" applyBorder="1" applyAlignment="1" applyProtection="1">
      <alignment horizontal="left" vertical="center"/>
    </xf>
    <xf numFmtId="0" fontId="0" fillId="0" borderId="43" xfId="0" applyBorder="1" applyAlignment="1">
      <alignment vertical="center"/>
    </xf>
    <xf numFmtId="0" fontId="22" fillId="2" borderId="0" xfId="0" applyFont="1" applyFill="1" applyBorder="1" applyAlignment="1" applyProtection="1">
      <alignment horizontal="center"/>
    </xf>
    <xf numFmtId="0" fontId="23" fillId="0" borderId="0" xfId="0" applyFont="1" applyAlignment="1">
      <alignment horizontal="center"/>
    </xf>
    <xf numFmtId="0" fontId="7" fillId="0" borderId="5" xfId="0" applyFont="1" applyBorder="1" applyAlignment="1">
      <alignment horizontal="left" vertical="center" wrapText="1"/>
    </xf>
    <xf numFmtId="0" fontId="7" fillId="0" borderId="6" xfId="0" applyFont="1" applyBorder="1" applyAlignment="1">
      <alignment horizontal="left" vertical="center" wrapText="1"/>
    </xf>
    <xf numFmtId="0" fontId="7" fillId="0" borderId="8" xfId="0" applyFont="1" applyBorder="1" applyAlignment="1">
      <alignment horizontal="left" vertical="center" wrapText="1"/>
    </xf>
    <xf numFmtId="0" fontId="7" fillId="0" borderId="0" xfId="0" applyFont="1" applyAlignment="1">
      <alignment horizontal="left" vertical="center"/>
    </xf>
    <xf numFmtId="0" fontId="7" fillId="0" borderId="10" xfId="0" applyFont="1" applyBorder="1" applyAlignment="1">
      <alignment horizontal="left" vertical="center" wrapText="1"/>
    </xf>
    <xf numFmtId="0" fontId="7" fillId="0" borderId="11" xfId="0" applyFont="1" applyBorder="1" applyAlignment="1">
      <alignment horizontal="left" vertical="center"/>
    </xf>
    <xf numFmtId="0" fontId="8" fillId="0" borderId="5" xfId="0" applyFont="1" applyBorder="1" applyAlignment="1">
      <alignment horizontal="left" vertical="center" wrapText="1"/>
    </xf>
    <xf numFmtId="0" fontId="0" fillId="0" borderId="6" xfId="0" applyBorder="1" applyAlignment="1">
      <alignment horizontal="left" vertical="center" wrapText="1"/>
    </xf>
    <xf numFmtId="0" fontId="8" fillId="2" borderId="8" xfId="0" applyFont="1" applyFill="1" applyBorder="1" applyAlignment="1" applyProtection="1">
      <alignment horizontal="left" vertical="center" wrapText="1"/>
    </xf>
    <xf numFmtId="0" fontId="8" fillId="2" borderId="0" xfId="0" applyFont="1" applyFill="1" applyBorder="1" applyAlignment="1" applyProtection="1">
      <alignment horizontal="left" vertical="center" wrapText="1"/>
    </xf>
    <xf numFmtId="0" fontId="8" fillId="2" borderId="9" xfId="0" applyFont="1" applyFill="1" applyBorder="1" applyAlignment="1" applyProtection="1">
      <alignment horizontal="left" vertical="center" wrapText="1"/>
    </xf>
    <xf numFmtId="0" fontId="8" fillId="2" borderId="10" xfId="0" applyFont="1" applyFill="1" applyBorder="1" applyAlignment="1" applyProtection="1">
      <alignment horizontal="left" vertical="center" wrapText="1"/>
    </xf>
    <xf numFmtId="0" fontId="8" fillId="2" borderId="11" xfId="0" applyFont="1" applyFill="1" applyBorder="1" applyAlignment="1" applyProtection="1">
      <alignment horizontal="left" vertical="center" wrapText="1"/>
    </xf>
    <xf numFmtId="0" fontId="8" fillId="2" borderId="12" xfId="0" applyFont="1" applyFill="1" applyBorder="1" applyAlignment="1" applyProtection="1">
      <alignment horizontal="left" vertical="center" wrapText="1"/>
    </xf>
    <xf numFmtId="0" fontId="25" fillId="0" borderId="70" xfId="0" applyFont="1" applyBorder="1" applyAlignment="1">
      <alignment horizontal="right" vertical="center" wrapText="1"/>
    </xf>
    <xf numFmtId="0" fontId="25" fillId="0" borderId="71" xfId="0" applyFont="1" applyBorder="1" applyAlignment="1">
      <alignment horizontal="right" vertical="center"/>
    </xf>
    <xf numFmtId="0" fontId="25" fillId="0" borderId="72" xfId="0" applyFont="1" applyBorder="1" applyAlignment="1">
      <alignment horizontal="right" vertical="center"/>
    </xf>
    <xf numFmtId="2" fontId="54" fillId="0" borderId="60" xfId="0" applyNumberFormat="1" applyFont="1" applyBorder="1" applyAlignment="1">
      <alignment horizontal="center" vertical="center"/>
    </xf>
    <xf numFmtId="2" fontId="54" fillId="0" borderId="75" xfId="0" applyNumberFormat="1" applyFont="1" applyBorder="1" applyAlignment="1">
      <alignment horizontal="center" vertical="center"/>
    </xf>
    <xf numFmtId="0" fontId="25" fillId="3" borderId="97" xfId="4" applyFont="1" applyFill="1" applyBorder="1" applyAlignment="1">
      <alignment horizontal="right" vertical="top" wrapText="1"/>
      <protection locked="0"/>
    </xf>
    <xf numFmtId="0" fontId="25" fillId="3" borderId="4" xfId="4" applyFont="1" applyFill="1" applyBorder="1" applyAlignment="1">
      <alignment horizontal="right" vertical="top" wrapText="1"/>
      <protection locked="0"/>
    </xf>
    <xf numFmtId="0" fontId="25" fillId="3" borderId="2" xfId="4" applyFont="1" applyFill="1" applyBorder="1" applyAlignment="1">
      <alignment horizontal="right" vertical="top" wrapText="1"/>
      <protection locked="0"/>
    </xf>
    <xf numFmtId="0" fontId="25" fillId="3" borderId="103" xfId="4" applyFont="1" applyFill="1" applyBorder="1" applyAlignment="1">
      <alignment horizontal="right" vertical="top" wrapText="1"/>
      <protection locked="0"/>
    </xf>
    <xf numFmtId="0" fontId="25" fillId="3" borderId="104" xfId="4" applyFont="1" applyFill="1" applyBorder="1" applyAlignment="1">
      <alignment horizontal="right" vertical="top" wrapText="1"/>
      <protection locked="0"/>
    </xf>
    <xf numFmtId="49" fontId="6" fillId="0" borderId="1" xfId="0" applyNumberFormat="1" applyFont="1" applyBorder="1" applyAlignment="1">
      <alignment horizontal="left"/>
    </xf>
    <xf numFmtId="0" fontId="6" fillId="0" borderId="2" xfId="0" applyFont="1" applyBorder="1" applyAlignment="1">
      <alignment horizontal="left"/>
    </xf>
    <xf numFmtId="0" fontId="12" fillId="0" borderId="60" xfId="0" applyFont="1" applyBorder="1" applyAlignment="1">
      <alignment horizontal="center" vertical="center"/>
    </xf>
    <xf numFmtId="0" fontId="12" fillId="0" borderId="75" xfId="0" applyFont="1" applyBorder="1" applyAlignment="1">
      <alignment horizontal="center" vertical="center"/>
    </xf>
    <xf numFmtId="0" fontId="12" fillId="0" borderId="70" xfId="0" applyFont="1" applyBorder="1" applyAlignment="1">
      <alignment horizontal="center" vertical="center"/>
    </xf>
    <xf numFmtId="0" fontId="12" fillId="0" borderId="72" xfId="0" applyFont="1" applyBorder="1" applyAlignment="1">
      <alignment horizontal="center" vertical="center"/>
    </xf>
    <xf numFmtId="0" fontId="25" fillId="3" borderId="86" xfId="0" applyFont="1" applyFill="1" applyBorder="1" applyAlignment="1">
      <alignment horizontal="right" vertical="center"/>
    </xf>
    <xf numFmtId="0" fontId="25" fillId="0" borderId="69" xfId="0" applyFont="1" applyBorder="1" applyAlignment="1">
      <alignment horizontal="right" vertical="center"/>
    </xf>
    <xf numFmtId="0" fontId="25" fillId="0" borderId="87" xfId="0" applyFont="1" applyBorder="1" applyAlignment="1">
      <alignment horizontal="right" vertical="center"/>
    </xf>
    <xf numFmtId="0" fontId="25" fillId="3" borderId="69" xfId="4" applyFont="1" applyFill="1" applyBorder="1" applyAlignment="1">
      <alignment horizontal="right" vertical="top" wrapText="1"/>
      <protection locked="0"/>
    </xf>
    <xf numFmtId="0" fontId="25" fillId="3" borderId="87" xfId="4" applyFont="1" applyFill="1" applyBorder="1" applyAlignment="1">
      <alignment horizontal="right" vertical="top" wrapText="1"/>
      <protection locked="0"/>
    </xf>
    <xf numFmtId="49" fontId="6" fillId="0" borderId="68" xfId="0" applyNumberFormat="1" applyFont="1" applyBorder="1" applyAlignment="1">
      <alignment horizontal="left"/>
    </xf>
    <xf numFmtId="0" fontId="6" fillId="0" borderId="67" xfId="0" applyFont="1" applyBorder="1" applyAlignment="1">
      <alignment horizontal="left"/>
    </xf>
    <xf numFmtId="0" fontId="12" fillId="3" borderId="78" xfId="0" applyFont="1" applyFill="1" applyBorder="1" applyAlignment="1">
      <alignment horizontal="left" vertical="top"/>
    </xf>
    <xf numFmtId="0" fontId="12" fillId="3" borderId="79" xfId="0" applyFont="1" applyFill="1" applyBorder="1" applyAlignment="1">
      <alignment horizontal="left" vertical="top"/>
    </xf>
    <xf numFmtId="0" fontId="12" fillId="0" borderId="65" xfId="0" applyFont="1" applyBorder="1" applyAlignment="1">
      <alignment horizontal="left" wrapText="1"/>
    </xf>
    <xf numFmtId="0" fontId="12" fillId="0" borderId="66" xfId="0" applyFont="1" applyBorder="1" applyAlignment="1">
      <alignment horizontal="left" wrapText="1"/>
    </xf>
    <xf numFmtId="0" fontId="12" fillId="0" borderId="67" xfId="0" applyFont="1" applyBorder="1" applyAlignment="1">
      <alignment horizontal="left" wrapText="1"/>
    </xf>
    <xf numFmtId="0" fontId="6" fillId="0" borderId="73" xfId="0" applyFont="1" applyBorder="1" applyAlignment="1">
      <alignment horizontal="left" vertical="top" wrapText="1"/>
    </xf>
    <xf numFmtId="0" fontId="12" fillId="0" borderId="0" xfId="0" applyFont="1" applyBorder="1" applyAlignment="1">
      <alignment horizontal="left" vertical="top" wrapText="1"/>
    </xf>
    <xf numFmtId="0" fontId="12" fillId="0" borderId="74" xfId="0" applyFont="1" applyBorder="1" applyAlignment="1">
      <alignment horizontal="left" vertical="top" wrapText="1"/>
    </xf>
    <xf numFmtId="0" fontId="12" fillId="0" borderId="73" xfId="0" applyFont="1" applyBorder="1" applyAlignment="1">
      <alignment horizontal="left" vertical="top" wrapText="1"/>
    </xf>
    <xf numFmtId="0" fontId="12" fillId="0" borderId="70" xfId="0" applyFont="1" applyBorder="1" applyAlignment="1">
      <alignment horizontal="left" vertical="top" wrapText="1"/>
    </xf>
    <xf numFmtId="0" fontId="12" fillId="0" borderId="71" xfId="0" applyFont="1" applyBorder="1" applyAlignment="1">
      <alignment horizontal="left" vertical="top" wrapText="1"/>
    </xf>
    <xf numFmtId="0" fontId="12" fillId="0" borderId="72" xfId="0" applyFont="1" applyBorder="1" applyAlignment="1">
      <alignment horizontal="left" vertical="top" wrapText="1"/>
    </xf>
    <xf numFmtId="0" fontId="12" fillId="0" borderId="70" xfId="0" applyFont="1" applyFill="1" applyBorder="1" applyAlignment="1">
      <alignment horizontal="center" vertical="center"/>
    </xf>
    <xf numFmtId="0" fontId="12" fillId="0" borderId="72" xfId="0" applyFont="1" applyFill="1" applyBorder="1" applyAlignment="1">
      <alignment horizontal="center" vertical="center"/>
    </xf>
    <xf numFmtId="0" fontId="12" fillId="3" borderId="70" xfId="0" applyFont="1" applyFill="1" applyBorder="1" applyAlignment="1">
      <alignment horizontal="left" vertical="top"/>
    </xf>
    <xf numFmtId="0" fontId="12" fillId="3" borderId="80" xfId="0" applyFont="1" applyFill="1" applyBorder="1" applyAlignment="1">
      <alignment horizontal="left" vertical="top"/>
    </xf>
    <xf numFmtId="0" fontId="12" fillId="3" borderId="3" xfId="0" applyFont="1" applyFill="1" applyBorder="1" applyAlignment="1">
      <alignment horizontal="left" vertical="top"/>
    </xf>
    <xf numFmtId="0" fontId="12" fillId="3" borderId="1" xfId="0" applyFont="1" applyFill="1" applyBorder="1" applyAlignment="1">
      <alignment horizontal="left" vertical="top"/>
    </xf>
    <xf numFmtId="49" fontId="6" fillId="0" borderId="76" xfId="0" applyNumberFormat="1" applyFont="1" applyBorder="1" applyAlignment="1">
      <alignment horizontal="left"/>
    </xf>
    <xf numFmtId="0" fontId="6" fillId="0" borderId="77" xfId="0" applyFont="1" applyBorder="1" applyAlignment="1">
      <alignment horizontal="left"/>
    </xf>
    <xf numFmtId="0" fontId="6" fillId="0" borderId="4" xfId="0" applyFont="1" applyBorder="1" applyAlignment="1">
      <alignment horizontal="left"/>
    </xf>
  </cellXfs>
  <cellStyles count="1090">
    <cellStyle name="20 % - zvýraznenie1 2" xfId="151" xr:uid="{33E774ED-5EFF-45EC-885A-6CFDC25363C3}"/>
    <cellStyle name="20 % - zvýraznenie1 3" xfId="192" xr:uid="{F958A41E-E2A2-4597-A064-D81D32B5B58B}"/>
    <cellStyle name="20 % - zvýraznenie1 4" xfId="233" xr:uid="{C65F6A62-BA0F-45B0-A7FE-AC2DBF0A9036}"/>
    <cellStyle name="20 % - zvýraznenie1 5" xfId="274" xr:uid="{587A57C5-733E-4A1B-A9FB-A36D641422F2}"/>
    <cellStyle name="20 % - zvýraznenie1 6" xfId="315" xr:uid="{089613FD-DD44-4650-8723-517A1EBEF213}"/>
    <cellStyle name="20 % - zvýraznenie1 7" xfId="356" xr:uid="{1CBD95BC-8EEB-4E31-A668-943AEFFB488A}"/>
    <cellStyle name="20 % - zvýraznenie1 8" xfId="397" xr:uid="{1B17DBEC-5F04-4457-894A-28130E1CD049}"/>
    <cellStyle name="20 % - zvýraznenie2 2" xfId="152" xr:uid="{BBBD26A2-B5E1-46C4-B195-6C3BE5C6FFDC}"/>
    <cellStyle name="20 % - zvýraznenie2 3" xfId="193" xr:uid="{7B758979-29CD-4D80-82A9-76DFA0428EA3}"/>
    <cellStyle name="20 % - zvýraznenie2 4" xfId="234" xr:uid="{D81A701D-D4E5-46CF-9B34-428F862A4D3D}"/>
    <cellStyle name="20 % - zvýraznenie2 5" xfId="275" xr:uid="{2F3422A2-87EA-49CA-8CA6-AAF059059831}"/>
    <cellStyle name="20 % - zvýraznenie2 6" xfId="316" xr:uid="{AD3AA91D-34FA-4825-A660-E399526B1CA0}"/>
    <cellStyle name="20 % - zvýraznenie2 7" xfId="357" xr:uid="{7D38DF71-AA24-4F81-8B8E-4D4E55DE18CB}"/>
    <cellStyle name="20 % - zvýraznenie2 8" xfId="398" xr:uid="{2F4F70E0-FE5C-44C2-8B51-9FA4058B791C}"/>
    <cellStyle name="20 % - zvýraznenie3 2" xfId="153" xr:uid="{F36905CE-5A28-4464-807C-A99D4C21D4D4}"/>
    <cellStyle name="20 % - zvýraznenie3 3" xfId="194" xr:uid="{E484BBB5-8FF3-40B4-B172-4899917CEBA7}"/>
    <cellStyle name="20 % - zvýraznenie3 4" xfId="235" xr:uid="{9B19B4FB-33D5-4EE3-8A77-8A8AC6D13CB1}"/>
    <cellStyle name="20 % - zvýraznenie3 5" xfId="276" xr:uid="{4C66D51E-3E50-40A6-85F6-0C2A88B450B5}"/>
    <cellStyle name="20 % - zvýraznenie3 6" xfId="317" xr:uid="{B47401D8-4AF2-4745-9498-3FFCA63A285B}"/>
    <cellStyle name="20 % - zvýraznenie3 7" xfId="358" xr:uid="{C9E55022-A8A4-464A-90EE-E95D7E8723A3}"/>
    <cellStyle name="20 % - zvýraznenie3 8" xfId="399" xr:uid="{066AE8F8-0273-46B3-87F9-1794ACEB8705}"/>
    <cellStyle name="20 % - zvýraznenie4 2" xfId="154" xr:uid="{5C1026C3-05F9-4746-8381-4156B6DFBFB4}"/>
    <cellStyle name="20 % - zvýraznenie4 3" xfId="195" xr:uid="{469511A8-F188-4BC8-AC8A-286021ECF88E}"/>
    <cellStyle name="20 % - zvýraznenie4 4" xfId="236" xr:uid="{95F388A3-06CE-44F1-A01D-FDC303ECA5DE}"/>
    <cellStyle name="20 % - zvýraznenie4 5" xfId="277" xr:uid="{BEDFC19F-8F5C-4CFE-903E-B51584FAE851}"/>
    <cellStyle name="20 % - zvýraznenie4 6" xfId="318" xr:uid="{8A5E507C-9C03-4D5C-8D98-93DB0C3044BC}"/>
    <cellStyle name="20 % - zvýraznenie4 7" xfId="359" xr:uid="{114E1F4D-712F-41AA-AA2E-A86F48D81463}"/>
    <cellStyle name="20 % - zvýraznenie4 8" xfId="400" xr:uid="{BDF08B47-CCD9-4978-8875-E29BAAED0ED9}"/>
    <cellStyle name="20 % - zvýraznenie5 2" xfId="155" xr:uid="{D5293618-E9F5-48D8-883A-98D09E8239BB}"/>
    <cellStyle name="20 % - zvýraznenie5 3" xfId="196" xr:uid="{98AB9572-B8BE-4922-86C4-524079739F26}"/>
    <cellStyle name="20 % - zvýraznenie5 4" xfId="237" xr:uid="{2B9E4E72-14DA-4980-A481-C0A5F5D0C5DF}"/>
    <cellStyle name="20 % - zvýraznenie5 5" xfId="278" xr:uid="{0EBA8A81-2227-431E-B9EE-6775D09A760D}"/>
    <cellStyle name="20 % - zvýraznenie5 6" xfId="319" xr:uid="{DD10BB4E-11F3-4ABC-9073-27438835AF1F}"/>
    <cellStyle name="20 % - zvýraznenie5 7" xfId="360" xr:uid="{DCCD59FB-F7FB-435D-BEDB-63E7DE2650BA}"/>
    <cellStyle name="20 % - zvýraznenie5 8" xfId="401" xr:uid="{72EFBFA3-0E1B-485C-B885-8B05B42AC07D}"/>
    <cellStyle name="20 % - zvýraznenie6 2" xfId="156" xr:uid="{C4F21F99-DD08-4737-A8E2-918C33B7866B}"/>
    <cellStyle name="20 % - zvýraznenie6 3" xfId="197" xr:uid="{8C4BCFDB-3094-4E5E-9AF3-3C6A5B43A17C}"/>
    <cellStyle name="20 % - zvýraznenie6 4" xfId="238" xr:uid="{1FE5A2C7-D5FC-48C5-9561-4F04B6BFAA0E}"/>
    <cellStyle name="20 % - zvýraznenie6 5" xfId="279" xr:uid="{ABCD0655-332B-476C-8531-3158BE80D542}"/>
    <cellStyle name="20 % - zvýraznenie6 6" xfId="320" xr:uid="{0D01DB89-C36B-4796-BFCC-0252080B87C5}"/>
    <cellStyle name="20 % - zvýraznenie6 7" xfId="361" xr:uid="{FF32A7A2-62BF-4601-BD36-FFF23E48B0FA}"/>
    <cellStyle name="20 % - zvýraznenie6 8" xfId="402" xr:uid="{43955650-47B2-4D31-A059-608AF9B7804E}"/>
    <cellStyle name="40 % - zvýraznenie1 2" xfId="157" xr:uid="{B96B169B-9A67-4BC4-B6AC-8DDA78D0CE09}"/>
    <cellStyle name="40 % - zvýraznenie1 3" xfId="198" xr:uid="{33AB4712-99B2-44C4-B455-701E51AC65EC}"/>
    <cellStyle name="40 % - zvýraznenie1 4" xfId="239" xr:uid="{D355F3A6-333C-4C13-BC6C-7C074BFF0065}"/>
    <cellStyle name="40 % - zvýraznenie1 5" xfId="280" xr:uid="{509F6272-7EB1-46C2-B622-6C9E8595DD6C}"/>
    <cellStyle name="40 % - zvýraznenie1 6" xfId="321" xr:uid="{06AD346A-BEEF-44B0-9BE0-8077DD7EF1AA}"/>
    <cellStyle name="40 % - zvýraznenie1 7" xfId="362" xr:uid="{80462521-8F3C-4201-835B-D28E89E738CA}"/>
    <cellStyle name="40 % - zvýraznenie1 8" xfId="403" xr:uid="{800BC2A9-62DC-4959-A022-F62A63731B22}"/>
    <cellStyle name="40 % - zvýraznenie2 2" xfId="158" xr:uid="{EB227E16-77CF-44C5-BC6F-5B6E54F04A72}"/>
    <cellStyle name="40 % - zvýraznenie2 3" xfId="199" xr:uid="{5FD76E16-6B28-4018-8AAD-CFFC4F16E9A1}"/>
    <cellStyle name="40 % - zvýraznenie2 4" xfId="240" xr:uid="{4D397842-4825-42D8-9161-5A4B7CEFCE28}"/>
    <cellStyle name="40 % - zvýraznenie2 5" xfId="281" xr:uid="{8B41191C-3726-4A9D-9593-E2DFEC470D0B}"/>
    <cellStyle name="40 % - zvýraznenie2 6" xfId="322" xr:uid="{93A0C24C-AE86-4286-8840-59D22A8B93C8}"/>
    <cellStyle name="40 % - zvýraznenie2 7" xfId="363" xr:uid="{AFB07999-8317-4289-B8DC-C3B59DC6F39F}"/>
    <cellStyle name="40 % - zvýraznenie2 8" xfId="404" xr:uid="{EC9F36D0-BE1F-431A-9D5D-FCEF0785B4C6}"/>
    <cellStyle name="40 % - zvýraznenie3 2" xfId="159" xr:uid="{4D6759E2-701F-4D1A-9F75-C45376942D36}"/>
    <cellStyle name="40 % - zvýraznenie3 3" xfId="200" xr:uid="{ADA848DF-A2FC-4DF7-8042-2417D2B03FB1}"/>
    <cellStyle name="40 % - zvýraznenie3 4" xfId="241" xr:uid="{6F09B4C8-C875-4267-9026-350B4CC73680}"/>
    <cellStyle name="40 % - zvýraznenie3 5" xfId="282" xr:uid="{44D9566E-D3DF-426B-8259-505061C1E6E4}"/>
    <cellStyle name="40 % - zvýraznenie3 6" xfId="323" xr:uid="{ADFFC63C-D1AD-4490-AEF9-244E0BF458FB}"/>
    <cellStyle name="40 % - zvýraznenie3 7" xfId="364" xr:uid="{6975F92E-09C4-4ED1-B297-BBF2352F5724}"/>
    <cellStyle name="40 % - zvýraznenie3 8" xfId="405" xr:uid="{A2798ECB-0960-432D-B3C8-7C785CA3EAB9}"/>
    <cellStyle name="40 % - zvýraznenie4 2" xfId="160" xr:uid="{1D23ECEA-96A8-458F-95FC-9FB1B84077A3}"/>
    <cellStyle name="40 % - zvýraznenie4 3" xfId="201" xr:uid="{845E0C3E-9A6F-47C9-8F02-C8E4BAFBDB0C}"/>
    <cellStyle name="40 % - zvýraznenie4 4" xfId="242" xr:uid="{9E4E9DE1-4F12-41B0-81B6-44562FA5ACDF}"/>
    <cellStyle name="40 % - zvýraznenie4 5" xfId="283" xr:uid="{78E796F0-13CB-4B3C-9580-0F3F29B1D14A}"/>
    <cellStyle name="40 % - zvýraznenie4 6" xfId="324" xr:uid="{C04384AA-7FD1-4A75-96FA-BBB58D5A0767}"/>
    <cellStyle name="40 % - zvýraznenie4 7" xfId="365" xr:uid="{F9FB1B13-2BBB-4C78-9217-71EAF953134C}"/>
    <cellStyle name="40 % - zvýraznenie4 8" xfId="406" xr:uid="{122EF107-A5CC-46F6-9F38-97B945557135}"/>
    <cellStyle name="40 % - zvýraznenie5 2" xfId="161" xr:uid="{9768BD8E-39A2-4E56-8788-1ED3EC55D58F}"/>
    <cellStyle name="40 % - zvýraznenie5 3" xfId="202" xr:uid="{4121F4FC-E596-4CFA-9927-BB87AE6705F6}"/>
    <cellStyle name="40 % - zvýraznenie5 4" xfId="243" xr:uid="{1DDF6CF5-B536-45CC-9B3F-067797EA1CDE}"/>
    <cellStyle name="40 % - zvýraznenie5 5" xfId="284" xr:uid="{CA3F1793-4EF4-44A1-A8F0-BA07D5CF580C}"/>
    <cellStyle name="40 % - zvýraznenie5 6" xfId="325" xr:uid="{E6AC6D4C-675D-434E-9FC4-6C41C485BE62}"/>
    <cellStyle name="40 % - zvýraznenie5 7" xfId="366" xr:uid="{E10EB812-7925-4E5F-8A15-394C38FD178C}"/>
    <cellStyle name="40 % - zvýraznenie5 8" xfId="407" xr:uid="{C0924890-8BF1-4CF8-9CA8-98C415E898D1}"/>
    <cellStyle name="40 % - zvýraznenie6 2" xfId="162" xr:uid="{A9077622-3459-4375-BDD3-3857357EF3D4}"/>
    <cellStyle name="40 % - zvýraznenie6 3" xfId="203" xr:uid="{39BF8EB4-5A03-42AB-8AC3-42524A531375}"/>
    <cellStyle name="40 % - zvýraznenie6 4" xfId="244" xr:uid="{B2F4D4D7-3608-42B0-857A-D7D6F7746FEC}"/>
    <cellStyle name="40 % - zvýraznenie6 5" xfId="285" xr:uid="{BB267FCD-4052-4F37-AADF-1F52A65DAE2E}"/>
    <cellStyle name="40 % - zvýraznenie6 6" xfId="326" xr:uid="{D9E16C56-3CFD-4ED5-90C1-EDA235B592E7}"/>
    <cellStyle name="40 % - zvýraznenie6 7" xfId="367" xr:uid="{29601A07-BACF-4F15-816C-5F2B7CDAE3F6}"/>
    <cellStyle name="40 % - zvýraznenie6 8" xfId="408" xr:uid="{D659F7E9-110E-4A0F-A681-A6A02DD362C8}"/>
    <cellStyle name="60 % - zvýraznenie1 2" xfId="163" xr:uid="{9F1C3FC0-D9D4-4978-B928-195BC3F27B80}"/>
    <cellStyle name="60 % - zvýraznenie1 3" xfId="204" xr:uid="{B767D919-2844-4E25-BA89-DC0076AA4B1E}"/>
    <cellStyle name="60 % - zvýraznenie1 4" xfId="245" xr:uid="{1FB14A66-A951-47D7-A140-84B945F70DCD}"/>
    <cellStyle name="60 % - zvýraznenie1 5" xfId="286" xr:uid="{E6AB97A9-4151-4158-AC6C-130315E39D33}"/>
    <cellStyle name="60 % - zvýraznenie1 6" xfId="327" xr:uid="{A39A6078-B51D-4804-87DE-8D7661063F96}"/>
    <cellStyle name="60 % - zvýraznenie1 7" xfId="368" xr:uid="{E84E0AF3-871D-46C9-B554-957EF3D7B6E7}"/>
    <cellStyle name="60 % - zvýraznenie1 8" xfId="409" xr:uid="{F2925F17-91C0-472E-8469-0D3A49C871C1}"/>
    <cellStyle name="60 % - zvýraznenie2 2" xfId="164" xr:uid="{79347F12-8825-4FE4-9646-0F50C49CB1A2}"/>
    <cellStyle name="60 % - zvýraznenie2 3" xfId="205" xr:uid="{82EEBBF5-BA35-4753-A6A2-31E560E9412D}"/>
    <cellStyle name="60 % - zvýraznenie2 4" xfId="246" xr:uid="{4B9AFC27-7FB5-4109-8054-F1A59A34EE95}"/>
    <cellStyle name="60 % - zvýraznenie2 5" xfId="287" xr:uid="{9410F9DE-2666-4BE5-8E3C-BB323EA9721D}"/>
    <cellStyle name="60 % - zvýraznenie2 6" xfId="328" xr:uid="{02C336CD-8F40-4882-9447-8B87F13D41B5}"/>
    <cellStyle name="60 % - zvýraznenie2 7" xfId="369" xr:uid="{F1E59AE3-C13C-412E-B53C-E4575C99A8EA}"/>
    <cellStyle name="60 % - zvýraznenie2 8" xfId="410" xr:uid="{1236FB67-4821-4D20-AE62-0766F43C87B7}"/>
    <cellStyle name="60 % - zvýraznenie3 2" xfId="165" xr:uid="{351AF843-EDBC-4739-9CEE-7091D203DFE4}"/>
    <cellStyle name="60 % - zvýraznenie3 3" xfId="206" xr:uid="{6B7E0EB6-3C9D-4071-B74B-861644F4E303}"/>
    <cellStyle name="60 % - zvýraznenie3 4" xfId="247" xr:uid="{93C30803-9940-438B-89DB-C9C4F25483AA}"/>
    <cellStyle name="60 % - zvýraznenie3 5" xfId="288" xr:uid="{C90760A5-844C-47BB-9E55-A7FA50156494}"/>
    <cellStyle name="60 % - zvýraznenie3 6" xfId="329" xr:uid="{C1A5514D-784B-4FDB-95DC-CB6F7F059A06}"/>
    <cellStyle name="60 % - zvýraznenie3 7" xfId="370" xr:uid="{DB256552-514D-4DA9-8948-45EBA6E1A32A}"/>
    <cellStyle name="60 % - zvýraznenie3 8" xfId="411" xr:uid="{B9E6CBF1-4DD2-4BD0-AE30-1A363482A659}"/>
    <cellStyle name="60 % - zvýraznenie4 2" xfId="166" xr:uid="{E3759340-4B21-4D78-8FE3-0861122599BC}"/>
    <cellStyle name="60 % - zvýraznenie4 3" xfId="207" xr:uid="{BEEA3032-4B05-4E68-9E69-0EF6E779AE4A}"/>
    <cellStyle name="60 % - zvýraznenie4 4" xfId="248" xr:uid="{876E2156-D882-48FB-A2F4-16B26452DA47}"/>
    <cellStyle name="60 % - zvýraznenie4 5" xfId="289" xr:uid="{6E5B405D-DDF8-4AA6-A1B0-678DAC05CD12}"/>
    <cellStyle name="60 % - zvýraznenie4 6" xfId="330" xr:uid="{B6B4975B-5B83-489E-A52E-FB7EAC8EDA75}"/>
    <cellStyle name="60 % - zvýraznenie4 7" xfId="371" xr:uid="{F3EE1E2C-7753-4555-AC2A-108ADBCF0645}"/>
    <cellStyle name="60 % - zvýraznenie4 8" xfId="412" xr:uid="{1456A6DA-2AF3-4426-9E09-632DDF221D37}"/>
    <cellStyle name="60 % - zvýraznenie5 2" xfId="167" xr:uid="{8A9BFA05-7F17-4564-A7B7-B49169680ADB}"/>
    <cellStyle name="60 % - zvýraznenie5 3" xfId="208" xr:uid="{2CC95883-C0DF-47E7-A00A-1B0E58365416}"/>
    <cellStyle name="60 % - zvýraznenie5 4" xfId="249" xr:uid="{979B45C1-2CCC-41EB-961D-3FD7F4A24346}"/>
    <cellStyle name="60 % - zvýraznenie5 5" xfId="290" xr:uid="{26B815F0-350A-480F-897F-216913DA12E5}"/>
    <cellStyle name="60 % - zvýraznenie5 6" xfId="331" xr:uid="{1EC2FB24-F004-45CF-8004-412282040587}"/>
    <cellStyle name="60 % - zvýraznenie5 7" xfId="372" xr:uid="{327EE3EE-BC91-4819-BB6F-A45E9D5D0C05}"/>
    <cellStyle name="60 % - zvýraznenie5 8" xfId="413" xr:uid="{E6C610EA-D449-40DC-88D3-6BC0B9035B14}"/>
    <cellStyle name="60 % - zvýraznenie6 2" xfId="168" xr:uid="{3D3370A1-FEC2-4962-A170-EA2FCC7F0D2B}"/>
    <cellStyle name="60 % - zvýraznenie6 3" xfId="209" xr:uid="{CBC03FC8-5CFF-4433-AF80-2F60933BFDBE}"/>
    <cellStyle name="60 % - zvýraznenie6 4" xfId="250" xr:uid="{4F63B640-E659-4FB8-8936-00B6F19C1C96}"/>
    <cellStyle name="60 % - zvýraznenie6 5" xfId="291" xr:uid="{FE04DB65-595F-4EBD-82D6-F096E70EDFE7}"/>
    <cellStyle name="60 % - zvýraznenie6 6" xfId="332" xr:uid="{91066251-764C-48B3-AB77-EF44ED4A9198}"/>
    <cellStyle name="60 % - zvýraznenie6 7" xfId="373" xr:uid="{6B8AB4F4-0704-4FA2-9D89-DC86DFEF8C8F}"/>
    <cellStyle name="60 % - zvýraznenie6 8" xfId="414" xr:uid="{DD187C09-5FEF-49AB-955B-D20E3A8A9246}"/>
    <cellStyle name="ColStyle1" xfId="1" xr:uid="{00000000-0005-0000-0000-000000000000}"/>
    <cellStyle name="ColStyle1 2" xfId="87" xr:uid="{73FE27B2-5CEF-4BF9-AA73-A7278DD4717E}"/>
    <cellStyle name="ColStyle10" xfId="777" xr:uid="{8CBA3F5F-EE97-458C-AB37-BF5AB53E272F}"/>
    <cellStyle name="ColStyle2" xfId="2" xr:uid="{00000000-0005-0000-0000-000001000000}"/>
    <cellStyle name="ColStyle2 2" xfId="103" xr:uid="{F5E6A57E-CC41-49E7-BB7D-481AB7C948D1}"/>
    <cellStyle name="ColStyle2 2 2" xfId="768" xr:uid="{3571A306-1451-4BB7-B5EF-8195F5C5ABE6}"/>
    <cellStyle name="ColStyle2 2 3" xfId="789" xr:uid="{9CDDD701-7037-4023-AE44-26D278E51651}"/>
    <cellStyle name="ColStyle2 2 4" xfId="769" xr:uid="{5FBE1F3B-D42E-4E19-B9D0-4C843B030877}"/>
    <cellStyle name="ColStyle2 3" xfId="88" xr:uid="{A9735910-82F1-4251-85C1-A5C1724B17C1}"/>
    <cellStyle name="ColStyle3" xfId="3" xr:uid="{00000000-0005-0000-0000-000002000000}"/>
    <cellStyle name="ColStyle3 2" xfId="89" xr:uid="{7B01BC56-BA93-4A8E-AB86-FD1D80AAB6D7}"/>
    <cellStyle name="ColStyle3 2 2" xfId="770" xr:uid="{CD271119-10FB-45FE-B5EE-C6A458E56588}"/>
    <cellStyle name="ColStyle3 3" xfId="762" xr:uid="{16A20A48-54DD-4FE3-BA19-5ECDF3E63105}"/>
    <cellStyle name="ColStyle4" xfId="4" xr:uid="{00000000-0005-0000-0000-000003000000}"/>
    <cellStyle name="ColStyle4 2" xfId="90" xr:uid="{645E5EE0-1C7E-4877-9AA0-BC2C2D5FD78F}"/>
    <cellStyle name="ColStyle4 2 2" xfId="771" xr:uid="{EE2356ED-8A72-4C24-8C8B-9654FCE6D1BB}"/>
    <cellStyle name="ColStyle4 3" xfId="763" xr:uid="{89DFE8D3-EDA1-4BF8-B2CB-85B09704C8B1}"/>
    <cellStyle name="ColStyle5" xfId="5" xr:uid="{00000000-0005-0000-0000-000004000000}"/>
    <cellStyle name="ColStyle5 2" xfId="91" xr:uid="{3E6D3BBC-FB52-4ECE-8C68-A3D33DD9DE38}"/>
    <cellStyle name="ColStyle5 2 2" xfId="772" xr:uid="{B312C776-5D8B-49C4-9C5E-6E27F6773C9B}"/>
    <cellStyle name="ColStyle5 3" xfId="764" xr:uid="{AD8C8B6F-0D9F-4E36-B439-D465D0436067}"/>
    <cellStyle name="ColStyle6" xfId="6" xr:uid="{00000000-0005-0000-0000-000005000000}"/>
    <cellStyle name="ColStyle6 2" xfId="92" xr:uid="{EDC91F55-3410-41FA-8F5A-D960E5F6D7DB}"/>
    <cellStyle name="ColStyle6 2 2" xfId="773" xr:uid="{D4AF1167-23AB-4C1F-BDB1-CEA2C5DB649C}"/>
    <cellStyle name="ColStyle6 3" xfId="765" xr:uid="{DEBEA7B3-76DC-4C6D-8CAF-44F234D96452}"/>
    <cellStyle name="ColStyle7" xfId="7" xr:uid="{00000000-0005-0000-0000-000006000000}"/>
    <cellStyle name="ColStyle7 2" xfId="93" xr:uid="{ED1B4605-CBB3-40B7-A4AA-5F308BB86667}"/>
    <cellStyle name="ColStyle7 2 2" xfId="774" xr:uid="{AFCDB9C1-DA99-4C29-B650-579C29B195BC}"/>
    <cellStyle name="ColStyle7 3" xfId="766" xr:uid="{A97C5B4B-E647-41DD-AD40-E74C7CAE3A56}"/>
    <cellStyle name="ColStyle8" xfId="8" xr:uid="{9DE8DF6F-9BED-4CAB-9742-817F0CFBEB79}"/>
    <cellStyle name="ColStyle8 2" xfId="94" xr:uid="{7B3FA048-7454-4E4A-B898-835EFF70BFC4}"/>
    <cellStyle name="ColStyle8 2 2" xfId="775" xr:uid="{63B64761-F4F0-4523-ABED-404858AE2279}"/>
    <cellStyle name="ColStyle8 3" xfId="767" xr:uid="{CD41063A-268C-4653-8305-22FE33D6CC8E}"/>
    <cellStyle name="ColStyle9" xfId="776" xr:uid="{360B7F07-84C0-4B54-8570-2124F561D2B1}"/>
    <cellStyle name="Currency 2" xfId="68" xr:uid="{5763342E-02B1-47F3-B8AB-6A8FDF3879B2}"/>
    <cellStyle name="Currency 2 2" xfId="783" xr:uid="{9B805113-D75E-4EBB-91C5-E910B6D49889}"/>
    <cellStyle name="čiarky 2" xfId="30" xr:uid="{029773CF-3247-461D-9D9F-27009FBBC57B}"/>
    <cellStyle name="čiarky 2 2" xfId="61" xr:uid="{FD4A1A60-BD8A-44EA-BC96-C5D0F3C07FED}"/>
    <cellStyle name="čiarky 2 3" xfId="75" xr:uid="{F56035A5-66AB-4BA9-A440-6BA282C110DF}"/>
    <cellStyle name="čiarky 3" xfId="72" xr:uid="{0535F974-ACDA-4EBC-B8D5-EA1FA81B5D76}"/>
    <cellStyle name="daten" xfId="73" xr:uid="{3AB6595D-E34D-4429-BFDA-5D003400C482}"/>
    <cellStyle name="Dobrá 2" xfId="169" xr:uid="{1B4A0F38-CAC0-42FC-BFD5-C021388078C4}"/>
    <cellStyle name="Dobrá 3" xfId="210" xr:uid="{66427966-9B53-4ACF-8E5A-B866F64E1B8A}"/>
    <cellStyle name="Dobrá 4" xfId="251" xr:uid="{A67A3F65-EE76-4333-8927-ED1F68547D38}"/>
    <cellStyle name="Dobrá 5" xfId="292" xr:uid="{2FDAD233-7FF2-43F2-888E-488A279E17D4}"/>
    <cellStyle name="Dobrá 6" xfId="333" xr:uid="{A1EAD526-7F64-466D-A416-9828C5301076}"/>
    <cellStyle name="Dobrá 7" xfId="374" xr:uid="{62470DB3-C5B5-4221-B55E-B8048A72B00C}"/>
    <cellStyle name="Dobrá 8" xfId="415" xr:uid="{25D65471-D730-4504-B554-761F06F6A500}"/>
    <cellStyle name="Excel Built-in Normal" xfId="46" xr:uid="{323BB701-3C66-4D41-9067-B94D3953A7ED}"/>
    <cellStyle name="Excel Built-in Normal 2" xfId="56" xr:uid="{6D9B292F-9B62-4027-BBC8-7DEAB8A799AE}"/>
    <cellStyle name="Hyperlink 2" xfId="69" xr:uid="{6547B08A-152A-49F6-B666-7A39619B4923}"/>
    <cellStyle name="Kontrolná bunka 2" xfId="170" xr:uid="{4F310698-3B9C-47F0-9B27-D444928D4D6F}"/>
    <cellStyle name="Kontrolná bunka 3" xfId="211" xr:uid="{6D8982C9-5F3A-426D-84D1-889037623630}"/>
    <cellStyle name="Kontrolná bunka 4" xfId="252" xr:uid="{9CB42171-71CA-4358-9B17-5CF026AD4A5B}"/>
    <cellStyle name="Kontrolná bunka 5" xfId="293" xr:uid="{2F86858C-0747-4A04-A7BD-A85980C2EFF9}"/>
    <cellStyle name="Kontrolná bunka 6" xfId="334" xr:uid="{19C0E53D-ECFD-4271-BC95-C5C42615ABC7}"/>
    <cellStyle name="Kontrolná bunka 7" xfId="375" xr:uid="{260DA797-9DF6-415E-9E21-9AF9E92ECF07}"/>
    <cellStyle name="Kontrolná bunka 8" xfId="416" xr:uid="{06AE2852-677D-4EDB-BA88-7C403ABD3440}"/>
    <cellStyle name="meny 2" xfId="31" xr:uid="{C8D7C38A-38EA-4633-8EC9-76E2C0033984}"/>
    <cellStyle name="meny 2 2" xfId="40" xr:uid="{B3BA5095-2566-4097-ACBC-AD08D65AEC3B}"/>
    <cellStyle name="meny 2 2 2" xfId="780" xr:uid="{9FAEBD76-2DC0-47DB-B4A1-A42A3F8383A4}"/>
    <cellStyle name="meny 2 3" xfId="76" xr:uid="{074B50CB-8EA8-48C1-AC49-CB4457C63153}"/>
    <cellStyle name="meny 3" xfId="57" xr:uid="{0B40F59A-FB0B-4BC0-992B-0DEFE61BB216}"/>
    <cellStyle name="meny 3 2" xfId="781" xr:uid="{B0790369-CAF6-40CC-B3E6-D8C9758CB97A}"/>
    <cellStyle name="meny 4" xfId="34" xr:uid="{B942B0F7-4641-47A9-A1E4-28497F4F277B}"/>
    <cellStyle name="meny 4 2" xfId="779" xr:uid="{CAB544FB-F243-4404-9234-2EED97B2FF8E}"/>
    <cellStyle name="Nadpis 1 2" xfId="171" xr:uid="{2CA81353-7511-4430-AC2E-20C9F13423EB}"/>
    <cellStyle name="Nadpis 1 3" xfId="212" xr:uid="{AA85FF44-BA24-4840-911E-9C986BDF3102}"/>
    <cellStyle name="Nadpis 1 4" xfId="253" xr:uid="{3A7BE9D7-AA46-48D1-85D0-989B12C24FC7}"/>
    <cellStyle name="Nadpis 1 5" xfId="294" xr:uid="{BCF18DA8-4BAC-4B23-9028-B7B8C45C84FB}"/>
    <cellStyle name="Nadpis 1 6" xfId="335" xr:uid="{9070FD65-A92D-4000-B470-3F518E5F4176}"/>
    <cellStyle name="Nadpis 1 7" xfId="376" xr:uid="{2F6EFD2B-1F57-4D18-B5D9-8DEB340847E7}"/>
    <cellStyle name="Nadpis 1 8" xfId="417" xr:uid="{C3590114-6D7F-4864-95BD-2168ADF436A9}"/>
    <cellStyle name="Nadpis 2 2" xfId="172" xr:uid="{0F5E1519-1650-412F-8503-6FEDC0081011}"/>
    <cellStyle name="Nadpis 2 3" xfId="213" xr:uid="{082CF110-4E49-48EE-8A4E-655D0043534A}"/>
    <cellStyle name="Nadpis 2 4" xfId="254" xr:uid="{7FC598D1-6828-4126-A640-C4F1C51A660F}"/>
    <cellStyle name="Nadpis 2 5" xfId="295" xr:uid="{7B319ED0-ACBE-40DF-BFCD-5CC6FD39F107}"/>
    <cellStyle name="Nadpis 2 6" xfId="336" xr:uid="{2EDC8B05-68EE-4ED2-8387-546822107EE4}"/>
    <cellStyle name="Nadpis 2 7" xfId="377" xr:uid="{C37B5EFB-38D5-42CC-9EED-A3B7B867A97C}"/>
    <cellStyle name="Nadpis 2 8" xfId="418" xr:uid="{29071CBF-A52E-49C3-81BC-3171F8EF35D6}"/>
    <cellStyle name="Nadpis 3 2" xfId="173" xr:uid="{2283EDB1-9A10-4739-AD6F-12E93F21ACC0}"/>
    <cellStyle name="Nadpis 3 3" xfId="214" xr:uid="{E20BA111-40F0-4A45-A931-C7BC952BEC84}"/>
    <cellStyle name="Nadpis 3 4" xfId="255" xr:uid="{1CF6F667-4691-419C-BEF4-5A66B3C2379D}"/>
    <cellStyle name="Nadpis 3 5" xfId="296" xr:uid="{2B9EC50C-9618-47B4-ACA9-5AD2A54BBC5D}"/>
    <cellStyle name="Nadpis 3 6" xfId="337" xr:uid="{3767226A-1EF1-4034-9FD9-35A172E46910}"/>
    <cellStyle name="Nadpis 3 7" xfId="378" xr:uid="{8D191846-FC73-4B83-BADE-189E3D968187}"/>
    <cellStyle name="Nadpis 3 8" xfId="419" xr:uid="{9ADBD41E-E9F4-4EBE-BF9B-51608BD94E7A}"/>
    <cellStyle name="Nadpis 4 2" xfId="174" xr:uid="{D44E2A72-765E-4FCA-A522-4BA2EDBCD7FA}"/>
    <cellStyle name="Nadpis 4 3" xfId="215" xr:uid="{093E3F42-8B52-4251-8048-E67991837D80}"/>
    <cellStyle name="Nadpis 4 4" xfId="256" xr:uid="{CEDFE8C7-57D8-4B95-BF6E-A6C1EF6FE8CA}"/>
    <cellStyle name="Nadpis 4 5" xfId="297" xr:uid="{A3491C92-BE6C-424F-8477-0E976C3263E1}"/>
    <cellStyle name="Nadpis 4 6" xfId="338" xr:uid="{271E5F77-C1E8-4385-81B5-96BE0FBD07D5}"/>
    <cellStyle name="Nadpis 4 7" xfId="379" xr:uid="{93C5C166-09D5-496C-8F0B-1564D9FBA230}"/>
    <cellStyle name="Nadpis 4 8" xfId="420" xr:uid="{8890D089-2B73-4531-99E4-8DF600039F9A}"/>
    <cellStyle name="Neutrálna 2" xfId="175" xr:uid="{F765CFA6-0F7F-4F49-912B-6CC500CFF706}"/>
    <cellStyle name="Neutrálna 3" xfId="216" xr:uid="{696FA45D-F58B-4670-8EE3-C438A4E78BEB}"/>
    <cellStyle name="Neutrálna 4" xfId="257" xr:uid="{804F1C4D-F648-4440-B5F7-FAF2A6634CFC}"/>
    <cellStyle name="Neutrálna 5" xfId="298" xr:uid="{7810E688-109F-4880-9B3A-BFAD518D11E8}"/>
    <cellStyle name="Neutrálna 6" xfId="339" xr:uid="{7DCD3247-ACBE-4A67-9957-3EE9F0665031}"/>
    <cellStyle name="Neutrálna 7" xfId="380" xr:uid="{92B8A46A-0EAE-457B-9D9E-CBFC06409AFC}"/>
    <cellStyle name="Neutrálna 8" xfId="421" xr:uid="{EDA1BB16-2F47-4FC6-A5CB-FE6976E75CF4}"/>
    <cellStyle name="Normal 2" xfId="438" xr:uid="{10049EA4-76A6-42BE-A669-9CE9DA801205}"/>
    <cellStyle name="Normal 3" xfId="501" xr:uid="{BC8B71B9-B5B8-462E-B447-6C1194BB979A}"/>
    <cellStyle name="Normal 4" xfId="461" xr:uid="{9A6AB563-9457-4093-96C4-887C3FB44D25}"/>
    <cellStyle name="Normal 5" xfId="440" xr:uid="{27F654C6-EB61-4BE8-8EC7-C66256ACA611}"/>
    <cellStyle name="Normálna" xfId="0" builtinId="0"/>
    <cellStyle name="Normálna 2" xfId="9" xr:uid="{3C101096-2982-4763-98B8-7C49030751FD}"/>
    <cellStyle name="Normálna 2 2" xfId="778" xr:uid="{F01C3C61-317D-40F8-8080-AADD5B58F85B}"/>
    <cellStyle name="normálne 10" xfId="39" xr:uid="{8E20944A-7CC7-4E83-B251-816976B35DEB}"/>
    <cellStyle name="normálne 12" xfId="16" xr:uid="{CD2E2107-EEEE-4E27-A000-37BCE0AAF3BE}"/>
    <cellStyle name="normálne 13" xfId="17" xr:uid="{624AD988-9A7E-49FC-8D7C-A339589145FB}"/>
    <cellStyle name="normálne 14" xfId="18" xr:uid="{5FD2E918-2787-4982-A515-34F813C52F3F}"/>
    <cellStyle name="normálne 15" xfId="24" xr:uid="{D388B785-8C8C-4DC3-8CC6-842F0780366B}"/>
    <cellStyle name="normálne 16" xfId="25" xr:uid="{C8CB93F0-A66E-4A83-B80F-639D1466C92B}"/>
    <cellStyle name="normálne 17" xfId="23" xr:uid="{DA85CDC5-02F7-4C7A-B7FD-67642A5DA941}"/>
    <cellStyle name="normálne 18" xfId="26" xr:uid="{146BF47C-FC6B-4A7C-82E3-2D3859F854E2}"/>
    <cellStyle name="normálne 19" xfId="22" xr:uid="{5FEDEF46-69D9-48D4-A304-29190263CF72}"/>
    <cellStyle name="normálne 2" xfId="14" xr:uid="{691C5DE9-BB42-455E-A8A1-53B281B93690}"/>
    <cellStyle name="normálne 2 2" xfId="45" xr:uid="{44752E69-EE07-4EAE-BFEC-4DCEE3291F40}"/>
    <cellStyle name="normálne 2 2 2" xfId="55" xr:uid="{0533A0AE-F462-4853-8C2A-F6E2A9DC51A3}"/>
    <cellStyle name="normálne 2 2 2 2" xfId="118" xr:uid="{72B1393F-507E-41BF-9A37-713C74BF33A0}"/>
    <cellStyle name="normálne 2 2 2 2 2" xfId="121" xr:uid="{3667CF5E-D449-4BF2-8B3D-F7CF8E8FC6AE}"/>
    <cellStyle name="normálne 2 2 2 2 3" xfId="128" xr:uid="{75C3CF8C-B020-40B5-B8C0-6C4E073DDBE7}"/>
    <cellStyle name="normálne 2 2 2 2 4" xfId="109" xr:uid="{FEC07414-36EA-4FDB-8E8B-CA9B4A2B11AC}"/>
    <cellStyle name="normálne 2 2 2 2 5" xfId="139" xr:uid="{3127641A-0F78-4B50-A831-18A2097FFE06}"/>
    <cellStyle name="normálne 2 2 2 2 6" xfId="148" xr:uid="{CF7F8DE4-F6D7-493A-A4CF-5E4E097A6A83}"/>
    <cellStyle name="normálne 2 2 2 3" xfId="114" xr:uid="{2966BEBF-0156-4A47-A4A2-A9326C1CE73D}"/>
    <cellStyle name="normálne 2 2 2 4" xfId="107" xr:uid="{047AA0D3-A41B-4A4F-9DAB-DBB26AFE91BE}"/>
    <cellStyle name="normálne 2 2 2 5" xfId="137" xr:uid="{5E0A7DEA-D029-414F-A775-A38C061260B8}"/>
    <cellStyle name="normálne 2 2 2 6" xfId="146" xr:uid="{7C4D7F65-C457-4D19-B77F-64D34F1F2153}"/>
    <cellStyle name="normálne 2 2 3" xfId="108" xr:uid="{B9583E46-86A8-4CE1-8835-69F3727D3221}"/>
    <cellStyle name="normálne 2 2 4" xfId="125" xr:uid="{7D688005-50C7-4AE2-AEBC-2FCEC722FC85}"/>
    <cellStyle name="normálne 2 2 5" xfId="131" xr:uid="{EC3A0FF9-9E92-4C50-B785-EEDFCF57B34E}"/>
    <cellStyle name="normálne 2 2 6" xfId="132" xr:uid="{5F9B7DDC-F7CE-4CB2-B9C5-1C0BDE28F835}"/>
    <cellStyle name="normálne 2 2 7" xfId="142" xr:uid="{48D2B7F7-CC44-482C-9C80-AF1F0289894E}"/>
    <cellStyle name="normálne 2 3" xfId="51" xr:uid="{4DE7A1D0-A0B9-4621-AC36-B32DB28BAE10}"/>
    <cellStyle name="normálne 2 3 2" xfId="60" xr:uid="{F98ACE0B-311A-4AE5-BA7B-16DE794CC43F}"/>
    <cellStyle name="normálne 2 4" xfId="66" xr:uid="{0532749F-5440-4D9B-B5DD-14242C395A5A}"/>
    <cellStyle name="normálne 2 5" xfId="35" xr:uid="{F9DB24C6-09B2-412D-BC49-0114410FF0EB}"/>
    <cellStyle name="normálne 20" xfId="19" xr:uid="{7983F140-D111-4C18-BDE2-5E9D9122AC0D}"/>
    <cellStyle name="normálne 21" xfId="21" xr:uid="{F2F05713-B885-4434-9F80-9085B327E49C}"/>
    <cellStyle name="normálne 22" xfId="20" xr:uid="{D42D93F8-81D5-4505-AB1D-E49CCE7E08B0}"/>
    <cellStyle name="normálne 23" xfId="12" xr:uid="{D75BDAFC-9886-406A-AB51-CD34950EA6D1}"/>
    <cellStyle name="normálne 24" xfId="13" xr:uid="{A39AD662-4B85-4313-AF89-8FB80652A763}"/>
    <cellStyle name="normálne 26" xfId="28" xr:uid="{67E6D7DA-A716-44D8-9453-14A6A1DB9BB9}"/>
    <cellStyle name="normálne 27" xfId="27" xr:uid="{7A664E75-85F2-4DF3-9914-A01836EDD9C6}"/>
    <cellStyle name="normálne 3" xfId="15" xr:uid="{F5BD6D13-348A-4A67-BE09-478255F9D909}"/>
    <cellStyle name="normálne 3 2" xfId="52" xr:uid="{6FD9FFD4-31C7-4226-8B61-DF76D0DAC7ED}"/>
    <cellStyle name="normálne 3 3" xfId="41" xr:uid="{098974BB-0108-4FB8-B298-979BD740B4AE}"/>
    <cellStyle name="normálne 30" xfId="105" xr:uid="{304B9650-3A29-4C80-830D-937D11EDD209}"/>
    <cellStyle name="normálne 30 2" xfId="490" xr:uid="{949356E5-BEE6-49BA-AD7F-A72620E9531D}"/>
    <cellStyle name="normálne 30 3" xfId="470" xr:uid="{A358E31D-8A24-4E02-8254-EC4E5390AC0F}"/>
    <cellStyle name="normálne 30 4" xfId="449" xr:uid="{0C30D5A3-E5EB-421C-9C50-BEC271FFD9C5}"/>
    <cellStyle name="normálne 4" xfId="29" xr:uid="{A9A88FEC-A357-4663-8EFC-6C06A83E1F41}"/>
    <cellStyle name="normálne 4 2" xfId="54" xr:uid="{E44BF356-DD33-45B1-8BD3-E5E6F91366ED}"/>
    <cellStyle name="normálne 4 3" xfId="44" xr:uid="{25964929-4CCD-473B-A753-67964EA9A244}"/>
    <cellStyle name="normálne 4 4" xfId="74" xr:uid="{E5A0C067-9904-439B-A1C1-01DE5E530F7E}"/>
    <cellStyle name="normálne 5" xfId="10" xr:uid="{617DAB01-1CCD-4845-A31F-04AFC25855A1}"/>
    <cellStyle name="normálne 5 2" xfId="65" xr:uid="{3D58F825-0D34-4CE3-8F32-78701A72B645}"/>
    <cellStyle name="normálne 5 3" xfId="47" xr:uid="{28480754-F3FA-40EC-9562-8F74338142EC}"/>
    <cellStyle name="normálne 6" xfId="48" xr:uid="{3432D420-72EC-4C86-AC0C-B68DBF1DD34C}"/>
    <cellStyle name="normálne 7" xfId="58" xr:uid="{D5BB5F1F-CB06-47BC-BB41-1DF0613FA6F9}"/>
    <cellStyle name="normálne 8" xfId="62" xr:uid="{FFAB206F-D14B-4BA2-AB6A-0843DF0BD877}"/>
    <cellStyle name="normálne 9" xfId="63" xr:uid="{74E8EDB9-316D-4432-AEDF-EBCC56BBBA6D}"/>
    <cellStyle name="Normální 10" xfId="83" xr:uid="{B56BF6E2-832C-4A93-8419-B146AB8F8F5D}"/>
    <cellStyle name="Normální 11" xfId="101" xr:uid="{DE388347-C2F1-4C12-B1EA-68487FB1C62C}"/>
    <cellStyle name="Normální 11 2" xfId="487" xr:uid="{96EBEA24-9266-4187-A200-817ACCB1BD90}"/>
    <cellStyle name="Normální 11 3" xfId="467" xr:uid="{EE7BD182-6518-4A36-B83C-0DC93820DFC1}"/>
    <cellStyle name="Normální 11 4" xfId="446" xr:uid="{401B5704-D8DB-471B-A8FE-2380A47379E3}"/>
    <cellStyle name="Normální 12" xfId="439" xr:uid="{76778AA0-1249-46FD-B0CD-502B2625766F}"/>
    <cellStyle name="Normální 12 2" xfId="502" xr:uid="{DDE8DE5C-AC56-4353-BB20-9E473599BF72}"/>
    <cellStyle name="Normální 12 3" xfId="481" xr:uid="{2A4DDFED-6239-4975-91A1-97FF6080DE54}"/>
    <cellStyle name="Normální 12 4" xfId="460" xr:uid="{00D4B36B-6294-489C-BAFA-84083A26911D}"/>
    <cellStyle name="normální 2" xfId="67" xr:uid="{2EF78C06-8B86-400E-93B6-7094EAB78DEC}"/>
    <cellStyle name="normální 2 10" xfId="441" xr:uid="{071DA612-AFDD-4423-A0CC-8D09B48375F0}"/>
    <cellStyle name="normální 2 10 2" xfId="551" xr:uid="{DBF85ACA-E86C-4E67-8613-0E70EDDD7FA4}"/>
    <cellStyle name="normální 2 10 2 2" xfId="880" xr:uid="{E9743F3A-7C17-4BAB-9F20-18E3021F3CEB}"/>
    <cellStyle name="normální 2 10 3" xfId="635" xr:uid="{5A07BEF6-7A93-43C0-B66C-3EBAEB4C68F6}"/>
    <cellStyle name="normální 2 10 3 2" xfId="964" xr:uid="{FD39259B-D2E7-441A-9758-872568CA4C9A}"/>
    <cellStyle name="normální 2 10 4" xfId="719" xr:uid="{962BFAF3-930A-483E-8300-B99C087DD624}"/>
    <cellStyle name="normální 2 10 4 2" xfId="1048" xr:uid="{883CBF29-2950-4FAE-A3AF-B453236E32E0}"/>
    <cellStyle name="normální 2 10 5" xfId="796" xr:uid="{B5696982-A9E3-440F-9BE9-AEA514D2EF50}"/>
    <cellStyle name="normální 2 11" xfId="539" xr:uid="{0D5DADDA-21D7-47CD-B85B-9FE76E59D113}"/>
    <cellStyle name="normální 2 11 2" xfId="623" xr:uid="{64CC18BF-FAAD-4827-BD2C-788858BD81F6}"/>
    <cellStyle name="normální 2 11 2 2" xfId="952" xr:uid="{6D14F223-7FBA-48B5-B73B-9A620FF5F546}"/>
    <cellStyle name="normální 2 11 3" xfId="707" xr:uid="{B6599BC0-4EB1-46D9-8754-6795783F377C}"/>
    <cellStyle name="normální 2 11 3 2" xfId="1036" xr:uid="{5D59097D-4EA9-463E-9CB5-6206CF601185}"/>
    <cellStyle name="normální 2 11 4" xfId="868" xr:uid="{15A06645-8D59-4020-9C24-BEDB4B3B2829}"/>
    <cellStyle name="normální 2 12" xfId="503" xr:uid="{70CD7E24-EF04-4EC4-AEFA-8D3192AC7524}"/>
    <cellStyle name="normální 2 12 2" xfId="832" xr:uid="{0E563751-900E-40DB-B89D-4A70E67960C3}"/>
    <cellStyle name="normální 2 13" xfId="587" xr:uid="{AFDB1D08-47B7-4218-9E4A-B1EE875A7053}"/>
    <cellStyle name="normální 2 13 2" xfId="916" xr:uid="{3D79A1B7-8CA3-4111-9154-97D015366D4C}"/>
    <cellStyle name="normální 2 14" xfId="671" xr:uid="{11EA6669-E9C4-43FF-AE73-997985A11FF1}"/>
    <cellStyle name="normální 2 14 2" xfId="1000" xr:uid="{08021BE1-EF42-43F4-9243-B80723FB3F9B}"/>
    <cellStyle name="normální 2 15" xfId="782" xr:uid="{F48DD6CE-71C2-4B46-A73A-49DA01DD0FD3}"/>
    <cellStyle name="normální 2 2" xfId="82" xr:uid="{515CC467-18D4-436F-BC0D-9731C70FCC9D}"/>
    <cellStyle name="normální 2 2 10" xfId="588" xr:uid="{20F5BBC2-EF31-4568-8498-79707FA3DA28}"/>
    <cellStyle name="normální 2 2 10 2" xfId="917" xr:uid="{44FA0B12-0E16-4C4C-BDF2-C0F668C9793B}"/>
    <cellStyle name="normální 2 2 11" xfId="672" xr:uid="{679AF32A-D402-42EC-A888-3D18998AE5D5}"/>
    <cellStyle name="normální 2 2 11 2" xfId="1001" xr:uid="{BD8B40E1-196B-4AC9-87BE-94FD002505C0}"/>
    <cellStyle name="normální 2 2 12" xfId="784" xr:uid="{80DC5459-495C-4A18-9FB3-2E1185BC6AA6}"/>
    <cellStyle name="normální 2 2 2" xfId="85" xr:uid="{5B6E80D5-2356-4F29-89F3-4C7C3EA2F1C0}"/>
    <cellStyle name="normální 2 2 2 2" xfId="485" xr:uid="{01E4D164-63EC-4370-9090-EFF718EE0A61}"/>
    <cellStyle name="normální 2 2 2 2 2" xfId="578" xr:uid="{0636F280-69E6-4103-ADD6-55081895FCBE}"/>
    <cellStyle name="normální 2 2 2 2 2 2" xfId="662" xr:uid="{7B2F39F8-D8E0-4BBC-AA8A-A536A18A6D09}"/>
    <cellStyle name="normální 2 2 2 2 2 2 2" xfId="991" xr:uid="{784FF136-CF9F-4C93-8B8A-A7BECBE94DF3}"/>
    <cellStyle name="normální 2 2 2 2 2 3" xfId="746" xr:uid="{4F088162-5DD9-4440-9CFC-1CF1BEE3CB96}"/>
    <cellStyle name="normální 2 2 2 2 2 3 2" xfId="1075" xr:uid="{B35F814C-F37A-4AD5-9157-A062C25B4E30}"/>
    <cellStyle name="normální 2 2 2 2 2 4" xfId="907" xr:uid="{D0AB3845-2A77-4850-ADE4-CF1F208CD03E}"/>
    <cellStyle name="normální 2 2 2 2 3" xfId="530" xr:uid="{718D2981-FF11-4EEF-81EC-10DD08BC5079}"/>
    <cellStyle name="normální 2 2 2 2 3 2" xfId="859" xr:uid="{DD126584-97D2-4CCC-8B75-0122863912D1}"/>
    <cellStyle name="normální 2 2 2 2 4" xfId="614" xr:uid="{54079560-7135-4542-B169-CAEB137A8FEC}"/>
    <cellStyle name="normální 2 2 2 2 4 2" xfId="943" xr:uid="{3BDB31AD-32A4-4C86-A7DC-0C79B7BEA58A}"/>
    <cellStyle name="normální 2 2 2 2 5" xfId="698" xr:uid="{5B4D964B-DFC9-450C-A913-7F35358DC1A0}"/>
    <cellStyle name="normální 2 2 2 2 5 2" xfId="1027" xr:uid="{781E62B1-1159-4D84-9CC7-FEA6B9C64ACF}"/>
    <cellStyle name="normální 2 2 2 2 6" xfId="823" xr:uid="{9E841AC7-6A53-48F1-9BEC-3B219AA58346}"/>
    <cellStyle name="normální 2 2 2 3" xfId="465" xr:uid="{2F7A3EB7-D6C2-4A4B-9104-9362B0FC5B6A}"/>
    <cellStyle name="normální 2 2 2 3 2" xfId="566" xr:uid="{4FB89665-5617-4235-9EDA-F9EB1FF60960}"/>
    <cellStyle name="normální 2 2 2 3 2 2" xfId="650" xr:uid="{3AEC6C31-63F9-4CF6-9F34-44F2DB9EB7B3}"/>
    <cellStyle name="normální 2 2 2 3 2 2 2" xfId="979" xr:uid="{89260A7A-CFFF-45C0-B158-2047A5ED4760}"/>
    <cellStyle name="normální 2 2 2 3 2 3" xfId="734" xr:uid="{AF2EC672-F1DE-456A-A81D-5172B3C4C583}"/>
    <cellStyle name="normální 2 2 2 3 2 3 2" xfId="1063" xr:uid="{F5CD9909-E9D3-4037-AFC9-B454E417B8D5}"/>
    <cellStyle name="normální 2 2 2 3 2 4" xfId="895" xr:uid="{B658D894-20BE-45F0-BF57-C3918AC1B744}"/>
    <cellStyle name="normální 2 2 2 3 3" xfId="518" xr:uid="{710B49EF-9668-4618-A58E-5BF13B2C3001}"/>
    <cellStyle name="normální 2 2 2 3 3 2" xfId="847" xr:uid="{ABA6104B-1CA3-4CAF-9BDB-22161AA2FD43}"/>
    <cellStyle name="normální 2 2 2 3 4" xfId="602" xr:uid="{532FE2E0-828F-4297-940D-59A1138B4F2F}"/>
    <cellStyle name="normální 2 2 2 3 4 2" xfId="931" xr:uid="{26B82E7C-F617-4152-B133-AA5E8A85A5B9}"/>
    <cellStyle name="normální 2 2 2 3 5" xfId="686" xr:uid="{EBCA44F1-5118-4B0B-A7CE-B574A58AB608}"/>
    <cellStyle name="normální 2 2 2 3 5 2" xfId="1015" xr:uid="{BE3C11D9-1D38-4176-90C8-CB2C3A75FE14}"/>
    <cellStyle name="normální 2 2 2 3 6" xfId="811" xr:uid="{ADF476D4-E94E-4084-912D-0635BF4E229A}"/>
    <cellStyle name="normální 2 2 2 4" xfId="444" xr:uid="{5CCE641A-3C57-42D7-98B2-EF7F3F4A098B}"/>
    <cellStyle name="normální 2 2 2 4 2" xfId="554" xr:uid="{3B8A402F-0141-46A1-9973-37843DC250BA}"/>
    <cellStyle name="normální 2 2 2 4 2 2" xfId="883" xr:uid="{B33E3DA0-451D-4EA6-939A-4B1E9675618D}"/>
    <cellStyle name="normální 2 2 2 4 3" xfId="638" xr:uid="{61D44514-AD60-4376-B307-CEA3311B2CE5}"/>
    <cellStyle name="normální 2 2 2 4 3 2" xfId="967" xr:uid="{144EDAE6-5940-4035-81EB-018E142D3830}"/>
    <cellStyle name="normální 2 2 2 4 4" xfId="722" xr:uid="{B8E436A5-C4F2-461F-8A83-A58D0CF08720}"/>
    <cellStyle name="normální 2 2 2 4 4 2" xfId="1051" xr:uid="{954DFE7E-2A53-4E2A-B9B9-21593415199F}"/>
    <cellStyle name="normální 2 2 2 4 5" xfId="799" xr:uid="{6EC5B59F-050F-4F00-B0AF-1340593EC4F4}"/>
    <cellStyle name="normální 2 2 2 5" xfId="542" xr:uid="{B0A4BFFB-963D-4BC7-A2E5-C76BE7FBFAB5}"/>
    <cellStyle name="normální 2 2 2 5 2" xfId="626" xr:uid="{018A9CE6-9590-48DC-9F9D-4F1295D73DA8}"/>
    <cellStyle name="normální 2 2 2 5 2 2" xfId="955" xr:uid="{04AB9AAD-2407-40BD-8102-440E64B5CFDF}"/>
    <cellStyle name="normální 2 2 2 5 3" xfId="710" xr:uid="{7AAA23DE-1C5F-4D64-87BA-8FC769B15D57}"/>
    <cellStyle name="normální 2 2 2 5 3 2" xfId="1039" xr:uid="{33696F5C-B999-4B76-BB0F-C02949A849B2}"/>
    <cellStyle name="normální 2 2 2 5 4" xfId="871" xr:uid="{B135B1FA-1E24-4B89-8D6D-3F92AF5EDA69}"/>
    <cellStyle name="normální 2 2 2 6" xfId="506" xr:uid="{8E59E43C-B41A-4E6B-B3AF-64F193F7EB9F}"/>
    <cellStyle name="normální 2 2 2 6 2" xfId="835" xr:uid="{4BD6AA12-A5DF-4D19-A783-F952B8F762CE}"/>
    <cellStyle name="normální 2 2 2 7" xfId="590" xr:uid="{B6156A86-BC6C-4933-867D-9CD51B0B50A5}"/>
    <cellStyle name="normální 2 2 2 7 2" xfId="919" xr:uid="{412B0A55-A641-4E67-B298-48FC8197B92B}"/>
    <cellStyle name="normální 2 2 2 8" xfId="674" xr:uid="{6CFF9A57-D145-430B-A8E8-2E3560FBE338}"/>
    <cellStyle name="normální 2 2 2 8 2" xfId="1003" xr:uid="{0F2429FF-62A2-4007-A9C3-BB3E63F147EE}"/>
    <cellStyle name="normální 2 2 2 9" xfId="786" xr:uid="{763CE344-5FB1-449D-AAEC-92D14A0C8E3E}"/>
    <cellStyle name="normální 2 2 3" xfId="100" xr:uid="{36DF8E55-FF25-4567-BA62-693EDF7E1D94}"/>
    <cellStyle name="normální 2 2 3 10" xfId="760" xr:uid="{9348B61B-24BE-44E8-9345-C52E7913500E}"/>
    <cellStyle name="normální 2 2 3 10 2" xfId="1088" xr:uid="{D94E1D15-B828-4C8E-8EC4-D318CEEB5BAB}"/>
    <cellStyle name="normální 2 2 3 11" xfId="787" xr:uid="{E4CB534D-1E8C-46E0-BED6-D2D6E2D1EF4D}"/>
    <cellStyle name="normální 2 2 3 2" xfId="486" xr:uid="{BEC5D496-7782-4F15-8235-35F61BEEDEFD}"/>
    <cellStyle name="normální 2 2 3 2 2" xfId="579" xr:uid="{2F11B3B7-9BCB-4C54-A0EE-E62FB29B0BC3}"/>
    <cellStyle name="normální 2 2 3 2 2 2" xfId="663" xr:uid="{D623344F-6569-4C51-B3A4-C2F3C3144642}"/>
    <cellStyle name="normální 2 2 3 2 2 2 2" xfId="758" xr:uid="{1E0071FE-FF5D-40B8-9FA3-22D05C294005}"/>
    <cellStyle name="normální 2 2 3 2 2 2 2 2" xfId="1086" xr:uid="{F2394B0F-ED1B-4F05-9150-C3EEE15175FC}"/>
    <cellStyle name="normální 2 2 3 2 2 2 3" xfId="759" xr:uid="{70B2502C-B221-42F5-A3AC-DE308FB1D766}"/>
    <cellStyle name="normální 2 2 3 2 2 2 3 2" xfId="1087" xr:uid="{F929ED12-CB3F-4575-8B42-73F3731DBA1B}"/>
    <cellStyle name="normální 2 2 3 2 2 2 4" xfId="992" xr:uid="{2BF1D9E8-2DF9-4399-A76B-638793908B1D}"/>
    <cellStyle name="normální 2 2 3 2 2 3" xfId="747" xr:uid="{4CE93115-442B-4C74-AF41-21805B5E461B}"/>
    <cellStyle name="normální 2 2 3 2 2 3 2" xfId="1076" xr:uid="{799E591F-8770-4093-8263-86C779919652}"/>
    <cellStyle name="normální 2 2 3 2 2 4" xfId="757" xr:uid="{952BC68C-0CAA-4108-945C-AE045CD2F90F}"/>
    <cellStyle name="normální 2 2 3 2 2 4 2" xfId="1085" xr:uid="{72E7F20E-C709-4AF2-92F1-8B5DB7BEEA82}"/>
    <cellStyle name="normální 2 2 3 2 2 5" xfId="761" xr:uid="{7CF04461-54E1-4946-B601-E17353133AC2}"/>
    <cellStyle name="normální 2 2 3 2 2 5 2" xfId="1089" xr:uid="{E2E6123B-ACB7-4583-BB55-AEC72713F70E}"/>
    <cellStyle name="normální 2 2 3 2 2 6" xfId="908" xr:uid="{0C8EB749-5A08-428A-AE58-C11090799E05}"/>
    <cellStyle name="normální 2 2 3 2 3" xfId="531" xr:uid="{12904D32-3860-4134-88BA-0A1C14D87B88}"/>
    <cellStyle name="normální 2 2 3 2 3 2" xfId="860" xr:uid="{C3B2B568-084B-4B7C-B608-814E1C392943}"/>
    <cellStyle name="normální 2 2 3 2 4" xfId="615" xr:uid="{48ABD189-B43C-4FB0-B1C8-6C436C6548B6}"/>
    <cellStyle name="normální 2 2 3 2 4 2" xfId="944" xr:uid="{335FF49D-58D1-4256-A792-3FC65F92EB46}"/>
    <cellStyle name="normální 2 2 3 2 5" xfId="699" xr:uid="{9F03EE3C-D73C-4E8A-812B-173D3C0D1DD1}"/>
    <cellStyle name="normální 2 2 3 2 5 2" xfId="1028" xr:uid="{39E3E829-13F7-449E-B5A4-10056D02F71B}"/>
    <cellStyle name="normální 2 2 3 2 6" xfId="824" xr:uid="{9B1AE6D8-AE65-4AB6-B978-85F5C9F9FABE}"/>
    <cellStyle name="normální 2 2 3 3" xfId="466" xr:uid="{42BC8DE7-E9DA-4A20-925A-0269F0FB3CE5}"/>
    <cellStyle name="normální 2 2 3 3 2" xfId="567" xr:uid="{A59BB184-9F13-43FB-AC9C-9D6274B1306C}"/>
    <cellStyle name="normální 2 2 3 3 2 2" xfId="651" xr:uid="{57E91AA5-26A5-4DC9-83E0-F42BA9F4E6AA}"/>
    <cellStyle name="normální 2 2 3 3 2 2 2" xfId="980" xr:uid="{63D4403E-3E4B-4E5E-A361-D4080DFC64A1}"/>
    <cellStyle name="normální 2 2 3 3 2 3" xfId="735" xr:uid="{7B11A705-AEE0-4A3B-BA3B-21752D1D2BF3}"/>
    <cellStyle name="normální 2 2 3 3 2 3 2" xfId="1064" xr:uid="{87E13196-9107-4D98-AB00-DE288E7F5BAF}"/>
    <cellStyle name="normální 2 2 3 3 2 4" xfId="896" xr:uid="{FAF91589-98E6-4A1F-8C11-9AE29F655852}"/>
    <cellStyle name="normální 2 2 3 3 3" xfId="519" xr:uid="{C549D3E7-0F4F-49C2-960C-1A256C559C07}"/>
    <cellStyle name="normální 2 2 3 3 3 2" xfId="848" xr:uid="{CD886524-12BD-4B64-8822-69561BD58A58}"/>
    <cellStyle name="normální 2 2 3 3 4" xfId="603" xr:uid="{A733429B-1559-400E-A7F3-526D4C2710E2}"/>
    <cellStyle name="normální 2 2 3 3 4 2" xfId="932" xr:uid="{4B8B7EA0-E52A-4959-9DF3-B78B690E07A5}"/>
    <cellStyle name="normální 2 2 3 3 5" xfId="687" xr:uid="{6387C915-403A-4875-B1BD-3DF076892DCF}"/>
    <cellStyle name="normální 2 2 3 3 5 2" xfId="1016" xr:uid="{41F2433C-C91E-4C6B-9726-EF6FA18029A0}"/>
    <cellStyle name="normální 2 2 3 3 6" xfId="812" xr:uid="{85B18E5C-C214-421E-A286-F705B7B3AC9A}"/>
    <cellStyle name="normální 2 2 3 4" xfId="445" xr:uid="{5EFF8B23-D9F4-4C71-8CB9-2F27F48BFFF6}"/>
    <cellStyle name="normální 2 2 3 4 2" xfId="555" xr:uid="{9304FB57-A581-482A-928F-8F9C8238FE40}"/>
    <cellStyle name="normální 2 2 3 4 2 2" xfId="884" xr:uid="{E3E77105-858E-4F03-8296-251C4C9E289A}"/>
    <cellStyle name="normální 2 2 3 4 3" xfId="639" xr:uid="{6AD23E0F-DE49-42CA-9E4B-EA4BFEA79C13}"/>
    <cellStyle name="normální 2 2 3 4 3 2" xfId="968" xr:uid="{DFE338DC-1431-40F1-A181-BCA1BC6E7BFE}"/>
    <cellStyle name="normální 2 2 3 4 4" xfId="723" xr:uid="{166F9657-0B8C-4CC4-8468-2A9C657C2492}"/>
    <cellStyle name="normální 2 2 3 4 4 2" xfId="1052" xr:uid="{6422AA3C-475C-4BAC-ADB9-34460D18CEBD}"/>
    <cellStyle name="normální 2 2 3 4 5" xfId="800" xr:uid="{9C498CB4-6D2C-4F8F-9A51-D88B2A5B56A3}"/>
    <cellStyle name="normální 2 2 3 5" xfId="543" xr:uid="{222079DD-9AE4-497C-A69C-21E619800B3D}"/>
    <cellStyle name="normální 2 2 3 5 2" xfId="627" xr:uid="{27C1227B-9935-4EBB-9DEB-D8B4F5724718}"/>
    <cellStyle name="normální 2 2 3 5 2 2" xfId="956" xr:uid="{4DF9BCEC-764A-4E61-93D7-D682796DE953}"/>
    <cellStyle name="normální 2 2 3 5 3" xfId="711" xr:uid="{E3BC307C-7EB5-4D98-B28F-9C2332265ADB}"/>
    <cellStyle name="normální 2 2 3 5 3 2" xfId="1040" xr:uid="{721B3B7F-E865-4193-836A-B934C4176564}"/>
    <cellStyle name="normální 2 2 3 5 4" xfId="872" xr:uid="{1359D35F-48AA-45D1-A1C7-33C7C22C294F}"/>
    <cellStyle name="normální 2 2 3 6" xfId="507" xr:uid="{997DEE0F-B0EB-4A84-8893-BDF9A64EFC39}"/>
    <cellStyle name="normální 2 2 3 6 2" xfId="836" xr:uid="{F31AFE1E-9F95-4CB1-9352-9D9345226163}"/>
    <cellStyle name="normální 2 2 3 7" xfId="591" xr:uid="{D8138E60-691C-4CC0-A41D-5643580D1B2D}"/>
    <cellStyle name="normální 2 2 3 7 2" xfId="920" xr:uid="{5E40898A-EF8E-43AB-A2CF-F87F947D77B2}"/>
    <cellStyle name="normální 2 2 3 8" xfId="675" xr:uid="{5F9A8330-C8A8-44B9-999A-027F79BF1A1B}"/>
    <cellStyle name="normální 2 2 3 8 2" xfId="1004" xr:uid="{3BE95DFF-1581-4B9C-8361-276A591B06AF}"/>
    <cellStyle name="normální 2 2 3 9" xfId="756" xr:uid="{9CBD431F-D455-4E22-9DC6-A601416D7B1B}"/>
    <cellStyle name="normální 2 2 3 9 2" xfId="1084" xr:uid="{C7449234-A5B9-4DD6-9441-6EC22D813E5E}"/>
    <cellStyle name="normální 2 2 4" xfId="126" xr:uid="{D345019F-901A-4913-84B8-6C39E9C25E33}"/>
    <cellStyle name="normální 2 2 4 2" xfId="494" xr:uid="{8B98A9F9-D1C8-4887-92BB-C27801357242}"/>
    <cellStyle name="normální 2 2 4 2 2" xfId="582" xr:uid="{AC695B9E-8BA3-4607-A4C6-F9266A1F9409}"/>
    <cellStyle name="normální 2 2 4 2 2 2" xfId="666" xr:uid="{D3231FC3-54FC-4E3D-8F82-FC6ED277C57B}"/>
    <cellStyle name="normální 2 2 4 2 2 2 2" xfId="995" xr:uid="{531D0A68-F305-4E79-8DAF-20F4D0DF45D9}"/>
    <cellStyle name="normální 2 2 4 2 2 3" xfId="750" xr:uid="{A2EFEFCC-7714-4CD9-AC43-926BE4C2C495}"/>
    <cellStyle name="normální 2 2 4 2 2 3 2" xfId="1079" xr:uid="{80E96E40-3DF6-4676-9066-3968F74F591A}"/>
    <cellStyle name="normální 2 2 4 2 2 4" xfId="911" xr:uid="{3D559DA2-52E0-48C6-BCE8-54B4F6E2A924}"/>
    <cellStyle name="normální 2 2 4 2 3" xfId="534" xr:uid="{1853DB58-7528-483F-8B70-B21D2490B504}"/>
    <cellStyle name="normální 2 2 4 2 3 2" xfId="863" xr:uid="{09A280C4-F8C1-4266-9C98-6B32F53E934A}"/>
    <cellStyle name="normální 2 2 4 2 4" xfId="618" xr:uid="{81DF7604-B1F8-4A36-AFDE-88E902F00654}"/>
    <cellStyle name="normální 2 2 4 2 4 2" xfId="947" xr:uid="{15C863F0-D3A8-49AA-9522-118FCEC2A796}"/>
    <cellStyle name="normální 2 2 4 2 5" xfId="702" xr:uid="{260C4376-AEAF-4492-B918-5B4039D89614}"/>
    <cellStyle name="normální 2 2 4 2 5 2" xfId="1031" xr:uid="{8C944D8B-177C-4FA2-8D8B-62E6FBD0A941}"/>
    <cellStyle name="normální 2 2 4 2 6" xfId="827" xr:uid="{4442EE2E-93A6-48A6-9A78-BBA058BEF7F5}"/>
    <cellStyle name="normální 2 2 4 3" xfId="474" xr:uid="{CD41C322-4BD5-4DE3-BD44-C262E3AEAF0F}"/>
    <cellStyle name="normální 2 2 4 3 2" xfId="570" xr:uid="{53E46B1F-4791-4C37-B481-6F3BBF7424EC}"/>
    <cellStyle name="normální 2 2 4 3 2 2" xfId="654" xr:uid="{70CD3FE6-C057-4B75-BC7D-B539600F8FC3}"/>
    <cellStyle name="normální 2 2 4 3 2 2 2" xfId="983" xr:uid="{90B9DDFE-4F7A-498F-8964-F3A923095AE1}"/>
    <cellStyle name="normální 2 2 4 3 2 3" xfId="738" xr:uid="{EFBC79DB-800C-40F6-B322-CF0B803983A7}"/>
    <cellStyle name="normální 2 2 4 3 2 3 2" xfId="1067" xr:uid="{11663BD1-3160-4EDC-B37F-EA640AF40F82}"/>
    <cellStyle name="normální 2 2 4 3 2 4" xfId="899" xr:uid="{67C16C47-DF12-46F2-A132-764314BCF63A}"/>
    <cellStyle name="normální 2 2 4 3 3" xfId="522" xr:uid="{856E53BE-7ADF-429B-9AFE-67CB828218C3}"/>
    <cellStyle name="normální 2 2 4 3 3 2" xfId="851" xr:uid="{CA36D686-56D1-42B2-8D72-61036F54BF50}"/>
    <cellStyle name="normální 2 2 4 3 4" xfId="606" xr:uid="{945E5EDE-168A-4722-A37E-2831EB0912D7}"/>
    <cellStyle name="normální 2 2 4 3 4 2" xfId="935" xr:uid="{CFFA7D49-C844-4A3E-8CF3-C419C5073976}"/>
    <cellStyle name="normální 2 2 4 3 5" xfId="690" xr:uid="{538820D2-036E-4483-B794-D41E66B49A1C}"/>
    <cellStyle name="normální 2 2 4 3 5 2" xfId="1019" xr:uid="{354CA64C-AD2F-4BE8-9E58-9E835152F57A}"/>
    <cellStyle name="normální 2 2 4 3 6" xfId="815" xr:uid="{A3D0D755-D61B-4E29-A01D-C2A254CABE2F}"/>
    <cellStyle name="normální 2 2 4 4" xfId="453" xr:uid="{AD9B1B94-0634-47C8-A965-DA64F5141535}"/>
    <cellStyle name="normální 2 2 4 4 2" xfId="558" xr:uid="{92B1E11A-38D7-4A28-A1C4-B7A88803DDDB}"/>
    <cellStyle name="normální 2 2 4 4 2 2" xfId="887" xr:uid="{905385B6-114B-474A-9BB8-AC13711AE74D}"/>
    <cellStyle name="normální 2 2 4 4 3" xfId="642" xr:uid="{BDA0C79F-0C4A-4FDC-8343-23B634705F8D}"/>
    <cellStyle name="normální 2 2 4 4 3 2" xfId="971" xr:uid="{3D98F7D2-5389-4C3C-AA53-C4E5B23FD1D1}"/>
    <cellStyle name="normální 2 2 4 4 4" xfId="726" xr:uid="{B91EE21F-C645-4DD4-B531-787C66EE1920}"/>
    <cellStyle name="normální 2 2 4 4 4 2" xfId="1055" xr:uid="{94EA877C-97FA-43D9-94FD-528D2AA762EA}"/>
    <cellStyle name="normální 2 2 4 4 5" xfId="803" xr:uid="{6366FBF3-BD12-4600-A956-44CE6C717578}"/>
    <cellStyle name="normální 2 2 4 5" xfId="546" xr:uid="{F92DC350-A7DD-4E9F-B41C-C41FC72E7604}"/>
    <cellStyle name="normální 2 2 4 5 2" xfId="630" xr:uid="{FE4F7EAB-5BDA-48C7-9796-4D9A20D9D245}"/>
    <cellStyle name="normální 2 2 4 5 2 2" xfId="959" xr:uid="{DC3D8E3E-FA23-42F0-8555-DD017032B399}"/>
    <cellStyle name="normální 2 2 4 5 3" xfId="714" xr:uid="{B8143A7E-53EA-476B-B0D6-3DB9A83A1A5B}"/>
    <cellStyle name="normální 2 2 4 5 3 2" xfId="1043" xr:uid="{67510EF2-37D4-4351-B018-D19E5E3BA6A2}"/>
    <cellStyle name="normální 2 2 4 5 4" xfId="875" xr:uid="{84D57D27-95AE-4FBB-A384-94FD078FCF15}"/>
    <cellStyle name="normální 2 2 4 6" xfId="510" xr:uid="{94478B02-0489-4524-9351-D3F49405646E}"/>
    <cellStyle name="normální 2 2 4 6 2" xfId="839" xr:uid="{234BA989-9303-4514-94AE-B02DA584C47D}"/>
    <cellStyle name="normální 2 2 4 7" xfId="594" xr:uid="{66A15C13-ABE0-4D26-91D7-F7DAA80E3CB1}"/>
    <cellStyle name="normální 2 2 4 7 2" xfId="923" xr:uid="{1FB12CDF-A4C9-469B-912E-3C3FA110955D}"/>
    <cellStyle name="normální 2 2 4 8" xfId="678" xr:uid="{CFA81A0D-EE2C-4A50-92EB-436ADDEA226A}"/>
    <cellStyle name="normální 2 2 4 8 2" xfId="1007" xr:uid="{2D92D42C-449A-4F63-AAAE-19771BF8F1AF}"/>
    <cellStyle name="normální 2 2 4 9" xfId="791" xr:uid="{6D88BDDA-EA7E-4C0C-A1C6-0B1E24162AFE}"/>
    <cellStyle name="normální 2 2 5" xfId="483" xr:uid="{850BBD6D-CF02-4BA0-9315-128703CE539A}"/>
    <cellStyle name="normální 2 2 5 2" xfId="576" xr:uid="{EDB83FFC-08C7-421B-89DE-851ED51F8984}"/>
    <cellStyle name="normální 2 2 5 2 2" xfId="660" xr:uid="{6A378FCB-8E98-4702-92E6-61961EDE343E}"/>
    <cellStyle name="normální 2 2 5 2 2 2" xfId="989" xr:uid="{60E3E02D-90C0-4F54-A8C2-750491D5A415}"/>
    <cellStyle name="normální 2 2 5 2 3" xfId="744" xr:uid="{B4CC9CC9-5460-4E76-B84E-BC694EDAA579}"/>
    <cellStyle name="normální 2 2 5 2 3 2" xfId="1073" xr:uid="{8645C0E4-8546-4240-9F92-50F03AB2CB52}"/>
    <cellStyle name="normální 2 2 5 2 4" xfId="905" xr:uid="{36CDFBC7-D9C4-4A4C-8C1C-C1D8360B74F4}"/>
    <cellStyle name="normální 2 2 5 3" xfId="528" xr:uid="{2BBC6384-28F6-453C-91B7-E3C622D6F34E}"/>
    <cellStyle name="normální 2 2 5 3 2" xfId="857" xr:uid="{612033EF-9BA3-404B-B292-581FEF2D5529}"/>
    <cellStyle name="normální 2 2 5 4" xfId="612" xr:uid="{512F27AE-E47A-4111-965F-3C3EDA7D8ABC}"/>
    <cellStyle name="normální 2 2 5 4 2" xfId="941" xr:uid="{EBA7F6EC-4E8D-42FF-9472-98746D690A80}"/>
    <cellStyle name="normální 2 2 5 5" xfId="696" xr:uid="{A1E1F569-6959-499C-A97A-0F50CA363B0A}"/>
    <cellStyle name="normální 2 2 5 5 2" xfId="1025" xr:uid="{880B2EBE-344F-4D2D-A481-E31C4A4FEFCC}"/>
    <cellStyle name="normální 2 2 5 6" xfId="821" xr:uid="{E9319294-58FA-42F2-BBB7-B0666A684D0B}"/>
    <cellStyle name="normální 2 2 6" xfId="463" xr:uid="{FEEF34D3-5649-472E-9F45-876CAF3D4CE3}"/>
    <cellStyle name="normální 2 2 6 2" xfId="564" xr:uid="{A0D09129-368E-4EA1-A7B4-AB4F91541293}"/>
    <cellStyle name="normální 2 2 6 2 2" xfId="648" xr:uid="{2C5BAB96-9C96-43E2-A849-BC28B72D2553}"/>
    <cellStyle name="normální 2 2 6 2 2 2" xfId="977" xr:uid="{BE92ECDA-F5DA-4BF6-BC91-478560D7C13C}"/>
    <cellStyle name="normální 2 2 6 2 3" xfId="732" xr:uid="{B222787B-BFA2-4DD0-9A47-80DDE7C46C8E}"/>
    <cellStyle name="normální 2 2 6 2 3 2" xfId="1061" xr:uid="{FB4DFC7A-D7ED-4867-96CB-F9FF656817C2}"/>
    <cellStyle name="normální 2 2 6 2 4" xfId="893" xr:uid="{B09742A9-6288-469A-B427-15EEA3780D8F}"/>
    <cellStyle name="normální 2 2 6 3" xfId="516" xr:uid="{7807D334-E7B7-4F1D-84D1-2B3B346B6728}"/>
    <cellStyle name="normální 2 2 6 3 2" xfId="845" xr:uid="{FF883CA6-9291-437B-97D0-C1609C4EEFFB}"/>
    <cellStyle name="normální 2 2 6 4" xfId="600" xr:uid="{FBF8FA32-5128-4945-AA17-6FBB65060381}"/>
    <cellStyle name="normální 2 2 6 4 2" xfId="929" xr:uid="{FF616691-F068-471B-992D-800948C5311D}"/>
    <cellStyle name="normální 2 2 6 5" xfId="684" xr:uid="{F370EDF4-C6BB-4863-91FE-7DD41972F6DF}"/>
    <cellStyle name="normální 2 2 6 5 2" xfId="1013" xr:uid="{CE7F1F47-8834-4861-8B19-D742E3F91D99}"/>
    <cellStyle name="normální 2 2 6 6" xfId="809" xr:uid="{890E8900-23FF-4758-8993-DE42DAB28FA6}"/>
    <cellStyle name="normální 2 2 7" xfId="442" xr:uid="{3800EE14-A259-47C1-995D-98482D8E9E5D}"/>
    <cellStyle name="normální 2 2 7 2" xfId="552" xr:uid="{A0E3D469-C81B-43D9-BBD7-5F3A923990A4}"/>
    <cellStyle name="normální 2 2 7 2 2" xfId="881" xr:uid="{9FEFDA24-6304-4CA6-A4FC-5CD3FA0A5C68}"/>
    <cellStyle name="normální 2 2 7 3" xfId="636" xr:uid="{572F6327-C0D7-4DC1-9341-C41E416D7E22}"/>
    <cellStyle name="normální 2 2 7 3 2" xfId="965" xr:uid="{B5499041-E175-462A-B262-A7C7BE8D3E0E}"/>
    <cellStyle name="normální 2 2 7 4" xfId="720" xr:uid="{B67DD508-D647-4CCE-873B-153E2FDA7BAA}"/>
    <cellStyle name="normální 2 2 7 4 2" xfId="1049" xr:uid="{16272181-C5FB-49D7-A49B-481563419AB7}"/>
    <cellStyle name="normální 2 2 7 5" xfId="797" xr:uid="{B8A8A0F7-F9F2-4523-AD60-EF0C02615BAA}"/>
    <cellStyle name="normální 2 2 8" xfId="540" xr:uid="{061AB71E-9D90-4531-847C-67B6942AA120}"/>
    <cellStyle name="normální 2 2 8 2" xfId="624" xr:uid="{DFA677C4-72D9-4101-A11A-EA19741FA7B3}"/>
    <cellStyle name="normální 2 2 8 2 2" xfId="953" xr:uid="{4D7F9CB9-E752-4B33-8EAC-E575C97D3ABA}"/>
    <cellStyle name="normální 2 2 8 3" xfId="708" xr:uid="{11309723-7891-461E-912B-00A19C89B25D}"/>
    <cellStyle name="normální 2 2 8 3 2" xfId="1037" xr:uid="{4F65BEEE-CFB4-4A92-B9FB-CA4906D8A079}"/>
    <cellStyle name="normální 2 2 8 4" xfId="869" xr:uid="{B81FB3AE-3274-4533-AD60-61371209A757}"/>
    <cellStyle name="normální 2 2 9" xfId="504" xr:uid="{6B854533-1D6F-4EE3-AC34-5CBEBFB88F0A}"/>
    <cellStyle name="normální 2 2 9 2" xfId="833" xr:uid="{A454A61C-CB7D-4313-8080-0DDC1144AC80}"/>
    <cellStyle name="normální 2 3" xfId="84" xr:uid="{37E78E96-1835-4BDD-93F3-38127FB58E02}"/>
    <cellStyle name="normální 2 3 10" xfId="785" xr:uid="{84CB5A96-C7E9-41E1-9B52-0E7ABA2E4AF5}"/>
    <cellStyle name="normální 2 3 2" xfId="130" xr:uid="{2F2B1E9E-0D08-4756-A222-9293F3A5B4DC}"/>
    <cellStyle name="normální 2 3 2 2" xfId="495" xr:uid="{D39BB4E3-EACC-41C7-94D1-43E6AE429DC3}"/>
    <cellStyle name="normální 2 3 2 2 2" xfId="583" xr:uid="{75D2CDFD-62D0-4CBA-8562-B35B24883802}"/>
    <cellStyle name="normální 2 3 2 2 2 2" xfId="667" xr:uid="{8E720A2E-5E82-4751-A499-850280935186}"/>
    <cellStyle name="normální 2 3 2 2 2 2 2" xfId="996" xr:uid="{10510DB4-4E56-48BB-A9EF-F51DFED2F4F0}"/>
    <cellStyle name="normální 2 3 2 2 2 3" xfId="751" xr:uid="{C89F74AF-D9C7-44CC-B13E-CA3E2BA5B358}"/>
    <cellStyle name="normální 2 3 2 2 2 3 2" xfId="1080" xr:uid="{AFDD4580-55F8-4F10-ACB7-7529CDB59CF8}"/>
    <cellStyle name="normální 2 3 2 2 2 4" xfId="912" xr:uid="{F47BF1E6-CBE1-4B4B-BB44-8CB9F405C154}"/>
    <cellStyle name="normální 2 3 2 2 3" xfId="535" xr:uid="{7359F6CB-F56C-4734-ACF6-16238686C18F}"/>
    <cellStyle name="normální 2 3 2 2 3 2" xfId="864" xr:uid="{DB80650C-980E-42D8-98F0-69BD6439D7CD}"/>
    <cellStyle name="normální 2 3 2 2 4" xfId="619" xr:uid="{C84387E7-CB97-4A2F-B06C-35A56CE90693}"/>
    <cellStyle name="normální 2 3 2 2 4 2" xfId="948" xr:uid="{8FABFB65-83A3-4E4C-A700-B9B9F4F6B422}"/>
    <cellStyle name="normální 2 3 2 2 5" xfId="703" xr:uid="{8869ADA3-128D-4C05-AD5D-527FCDAE4CB3}"/>
    <cellStyle name="normální 2 3 2 2 5 2" xfId="1032" xr:uid="{67B1A575-2B6D-4367-8F93-6FBABCCA5C4E}"/>
    <cellStyle name="normální 2 3 2 2 6" xfId="828" xr:uid="{FA19FDB2-3E86-4351-983B-B54F01A0C992}"/>
    <cellStyle name="normální 2 3 2 3" xfId="475" xr:uid="{8509D6FC-9443-4A0A-9968-3B29098E4442}"/>
    <cellStyle name="normální 2 3 2 3 2" xfId="571" xr:uid="{EA9F2753-FE29-449E-A740-36793997A185}"/>
    <cellStyle name="normální 2 3 2 3 2 2" xfId="655" xr:uid="{EB41F8C0-65B2-41C6-897A-3803AB8EF2E7}"/>
    <cellStyle name="normální 2 3 2 3 2 2 2" xfId="984" xr:uid="{5FD075E7-1687-49FC-9449-6A77024AC9E1}"/>
    <cellStyle name="normální 2 3 2 3 2 3" xfId="739" xr:uid="{1AB9D665-56C3-462A-86D9-326343A072C7}"/>
    <cellStyle name="normální 2 3 2 3 2 3 2" xfId="1068" xr:uid="{7C3EA7A4-524B-4DC7-945C-7372F48056F7}"/>
    <cellStyle name="normální 2 3 2 3 2 4" xfId="900" xr:uid="{5F7E5B52-8F5E-4810-B209-85EBB1C9F9E4}"/>
    <cellStyle name="normální 2 3 2 3 3" xfId="523" xr:uid="{2109DF94-28D3-4898-9C24-668F639EC7A9}"/>
    <cellStyle name="normální 2 3 2 3 3 2" xfId="852" xr:uid="{00191EB2-A5F5-4975-BE40-EE9ECC74CBB6}"/>
    <cellStyle name="normální 2 3 2 3 4" xfId="607" xr:uid="{1F4DA59D-7F0E-4D36-B15E-9BC56BDD03EB}"/>
    <cellStyle name="normální 2 3 2 3 4 2" xfId="936" xr:uid="{7B13A808-6392-44D7-BFD2-0122C28CA7BC}"/>
    <cellStyle name="normální 2 3 2 3 5" xfId="691" xr:uid="{A50CAAAA-3848-4DDA-BCB5-56E3D4E7FCC6}"/>
    <cellStyle name="normální 2 3 2 3 5 2" xfId="1020" xr:uid="{389BFBF6-3A17-4E6D-9D81-D2B6F3ED1B3A}"/>
    <cellStyle name="normální 2 3 2 3 6" xfId="816" xr:uid="{8E2FC498-DA88-4AF0-A153-B5A2BB14936D}"/>
    <cellStyle name="normální 2 3 2 4" xfId="454" xr:uid="{458453FB-3F60-4B43-A4AB-D58430599DDD}"/>
    <cellStyle name="normální 2 3 2 4 2" xfId="559" xr:uid="{A244C65B-8642-466F-97EA-A807625C1531}"/>
    <cellStyle name="normální 2 3 2 4 2 2" xfId="888" xr:uid="{19819B6A-E3AF-4EBC-AFE1-F800FC164296}"/>
    <cellStyle name="normální 2 3 2 4 3" xfId="643" xr:uid="{134D9C2C-6069-4ADB-B65E-5AD67C2FA0E2}"/>
    <cellStyle name="normální 2 3 2 4 3 2" xfId="972" xr:uid="{7038FCF6-18ED-47CD-89AD-9D593BF83A9C}"/>
    <cellStyle name="normální 2 3 2 4 4" xfId="727" xr:uid="{6EC86B32-71D8-4E27-83D0-87F5F10D47F8}"/>
    <cellStyle name="normální 2 3 2 4 4 2" xfId="1056" xr:uid="{F3502D19-8A97-4783-AA07-0A91D7723024}"/>
    <cellStyle name="normální 2 3 2 4 5" xfId="804" xr:uid="{FAB8F49E-B7A6-43A9-B780-0007536E4D51}"/>
    <cellStyle name="normální 2 3 2 5" xfId="547" xr:uid="{DA763095-372B-4EE2-BDE4-EC744693BB31}"/>
    <cellStyle name="normální 2 3 2 5 2" xfId="631" xr:uid="{4AE88306-69CA-4990-8658-845D6A7E2F8F}"/>
    <cellStyle name="normální 2 3 2 5 2 2" xfId="960" xr:uid="{3F45B1F3-45C9-480D-B4E2-2B3A44C83032}"/>
    <cellStyle name="normální 2 3 2 5 3" xfId="715" xr:uid="{4E0239F9-B196-4B6E-98EA-3D02A2FD7084}"/>
    <cellStyle name="normální 2 3 2 5 3 2" xfId="1044" xr:uid="{545E5E40-B399-47F7-A2C5-A94CA1911A1F}"/>
    <cellStyle name="normální 2 3 2 5 4" xfId="876" xr:uid="{02CE266E-AA74-41A4-897A-B872018B971C}"/>
    <cellStyle name="normální 2 3 2 6" xfId="511" xr:uid="{49751897-6A25-4B7D-8726-D36ACC2D1717}"/>
    <cellStyle name="normální 2 3 2 6 2" xfId="840" xr:uid="{C6D22FAB-38B9-42A1-9A6D-3BA0FC2A806E}"/>
    <cellStyle name="normální 2 3 2 7" xfId="595" xr:uid="{ACC4EB71-9EB4-4773-8F74-227DA43A406D}"/>
    <cellStyle name="normální 2 3 2 7 2" xfId="924" xr:uid="{19EC79FE-BF91-4FF8-9BF4-49CC5D93F003}"/>
    <cellStyle name="normální 2 3 2 8" xfId="679" xr:uid="{427FACCE-FDD0-4169-B3DC-CC21B53C4F97}"/>
    <cellStyle name="normální 2 3 2 8 2" xfId="1008" xr:uid="{99C1835F-89E2-44EB-B417-59BD77432FD6}"/>
    <cellStyle name="normální 2 3 2 9" xfId="792" xr:uid="{0D7835B7-B35A-488B-9B8C-523EB99A274C}"/>
    <cellStyle name="normální 2 3 3" xfId="484" xr:uid="{4CF54F92-0C70-4E90-950A-8ECAB643B43A}"/>
    <cellStyle name="normální 2 3 3 2" xfId="577" xr:uid="{25E46FA5-A2FF-4674-B9F5-7D276BFE4678}"/>
    <cellStyle name="normální 2 3 3 2 2" xfId="661" xr:uid="{CE4A440B-04CE-4EAC-9C8A-072ACB600B26}"/>
    <cellStyle name="normální 2 3 3 2 2 2" xfId="990" xr:uid="{A1761BA4-E53A-45FB-9C1B-28AC923E193F}"/>
    <cellStyle name="normální 2 3 3 2 3" xfId="745" xr:uid="{2377E667-F852-4D11-AAF8-9EE0C541F0F8}"/>
    <cellStyle name="normální 2 3 3 2 3 2" xfId="1074" xr:uid="{E19F1B64-D554-4B03-8E0D-FD404B5A8ECD}"/>
    <cellStyle name="normální 2 3 3 2 4" xfId="906" xr:uid="{DF2489E2-ECBE-42F9-A4AB-74F28B2AF931}"/>
    <cellStyle name="normální 2 3 3 3" xfId="529" xr:uid="{9F81369A-CCD6-4965-9BC4-4C32D566DE53}"/>
    <cellStyle name="normální 2 3 3 3 2" xfId="858" xr:uid="{151FAF24-7239-4DCE-B5C2-E7195CB59FC5}"/>
    <cellStyle name="normální 2 3 3 4" xfId="613" xr:uid="{3850BCEA-590C-4D9B-AA63-AC514B912C49}"/>
    <cellStyle name="normální 2 3 3 4 2" xfId="942" xr:uid="{75DE4E2A-92DC-4E28-A165-0FE7588F8A01}"/>
    <cellStyle name="normální 2 3 3 5" xfId="697" xr:uid="{1A4772D7-4D8B-4B27-9294-94EADB8C079B}"/>
    <cellStyle name="normální 2 3 3 5 2" xfId="1026" xr:uid="{86297266-5297-4F0C-B016-B47579911829}"/>
    <cellStyle name="normální 2 3 3 6" xfId="822" xr:uid="{6C328F35-15A4-49C5-AD6F-06FD4CC0FA69}"/>
    <cellStyle name="normální 2 3 4" xfId="464" xr:uid="{2B3EF3BD-3700-4F25-8B20-90D17820FAAA}"/>
    <cellStyle name="normální 2 3 4 2" xfId="565" xr:uid="{E04B9A3A-FEA5-4EA4-A0B5-D3662F6FFC2B}"/>
    <cellStyle name="normální 2 3 4 2 2" xfId="649" xr:uid="{677247BB-D5DD-4C34-9EA2-9D6842174B8E}"/>
    <cellStyle name="normální 2 3 4 2 2 2" xfId="978" xr:uid="{2604C8B0-3427-4206-9CA0-FF227EE8DD61}"/>
    <cellStyle name="normální 2 3 4 2 3" xfId="733" xr:uid="{3904B3CA-731E-4889-8518-977A73E01810}"/>
    <cellStyle name="normální 2 3 4 2 3 2" xfId="1062" xr:uid="{81884A59-5925-4827-AAD6-9E3655615ECC}"/>
    <cellStyle name="normální 2 3 4 2 4" xfId="894" xr:uid="{EC5DAEB0-AED8-45C8-88CC-D4DAA1833459}"/>
    <cellStyle name="normální 2 3 4 3" xfId="517" xr:uid="{D2F43A09-10A2-438A-BD5B-A7409B42BE4A}"/>
    <cellStyle name="normální 2 3 4 3 2" xfId="846" xr:uid="{8ABAE441-EB0E-4BCD-A321-4BB3FEAE5DEC}"/>
    <cellStyle name="normální 2 3 4 4" xfId="601" xr:uid="{94412B0F-99E7-4827-B44C-59BD8C5FA4B3}"/>
    <cellStyle name="normální 2 3 4 4 2" xfId="930" xr:uid="{B4197F0D-AAFC-4579-BCC7-9EBE6CE86582}"/>
    <cellStyle name="normální 2 3 4 5" xfId="685" xr:uid="{7FEB9D45-EC2D-41AD-BAA6-D4842C0075E5}"/>
    <cellStyle name="normální 2 3 4 5 2" xfId="1014" xr:uid="{9FB3340D-591C-411E-8C83-D837DBC6DC99}"/>
    <cellStyle name="normální 2 3 4 6" xfId="810" xr:uid="{E2A6FB9D-03A4-48CA-9312-F9EAFD7C8EE0}"/>
    <cellStyle name="normální 2 3 5" xfId="443" xr:uid="{39B5071E-1888-441F-A1AA-8F8DDE38A25B}"/>
    <cellStyle name="normální 2 3 5 2" xfId="553" xr:uid="{40309577-9622-4046-A262-2E969067A9CB}"/>
    <cellStyle name="normální 2 3 5 2 2" xfId="882" xr:uid="{384EC7F8-72DE-4E54-A5C2-FDBD60CCCA0C}"/>
    <cellStyle name="normální 2 3 5 3" xfId="637" xr:uid="{F41E48CE-009A-4502-96B0-126060891598}"/>
    <cellStyle name="normální 2 3 5 3 2" xfId="966" xr:uid="{04EA92AD-770C-48AB-AE14-AE1DDE61800F}"/>
    <cellStyle name="normální 2 3 5 4" xfId="721" xr:uid="{DC43140D-333B-48A2-A1DE-E6C2877D5921}"/>
    <cellStyle name="normální 2 3 5 4 2" xfId="1050" xr:uid="{7B0F6C41-F666-45E9-A519-C4ED840F973E}"/>
    <cellStyle name="normální 2 3 5 5" xfId="798" xr:uid="{007A6532-8003-4A53-BA70-945B2F31F616}"/>
    <cellStyle name="normální 2 3 6" xfId="541" xr:uid="{2E295BD4-E9C6-43F1-9185-2AD289F81B85}"/>
    <cellStyle name="normální 2 3 6 2" xfId="625" xr:uid="{C34B387A-ECD3-4582-A693-9F76E70D5312}"/>
    <cellStyle name="normální 2 3 6 2 2" xfId="954" xr:uid="{D7D286E0-68AE-4490-A51E-D92130D613F2}"/>
    <cellStyle name="normální 2 3 6 3" xfId="709" xr:uid="{8BD9BD41-2094-4BE2-97F3-61D1278DBDFB}"/>
    <cellStyle name="normální 2 3 6 3 2" xfId="1038" xr:uid="{60EBC0E0-92F5-4C45-86AE-D54CDBFBBD33}"/>
    <cellStyle name="normální 2 3 6 4" xfId="870" xr:uid="{98A660E6-A49B-491A-ACDB-EAB4354DAD05}"/>
    <cellStyle name="normální 2 3 7" xfId="505" xr:uid="{62E3C3C8-A2D7-4185-87DF-2900FA80F058}"/>
    <cellStyle name="normální 2 3 7 2" xfId="834" xr:uid="{2B67A936-82F7-47A5-9C67-1AE2FCCDD1F6}"/>
    <cellStyle name="normální 2 3 8" xfId="589" xr:uid="{3A40BEFE-FE09-485B-9007-F697C075D5CF}"/>
    <cellStyle name="normální 2 3 8 2" xfId="918" xr:uid="{79D936E4-7F48-4442-B385-579A0AE9D4C1}"/>
    <cellStyle name="normální 2 3 9" xfId="673" xr:uid="{12C2A891-8F70-4069-A7D2-DCE6FFDCAE68}"/>
    <cellStyle name="normální 2 3 9 2" xfId="1002" xr:uid="{FDD2A43C-8773-4042-8EF0-CD14EB2D02E3}"/>
    <cellStyle name="normální 2 4" xfId="102" xr:uid="{32ADE60E-D38B-4BC6-873F-7654B59056D4}"/>
    <cellStyle name="normální 2 4 10" xfId="788" xr:uid="{17973920-B970-4544-A6EF-F89BD6675569}"/>
    <cellStyle name="normální 2 4 2" xfId="133" xr:uid="{1D941FD9-7CEB-4B38-A51B-F8C2DA12F15E}"/>
    <cellStyle name="normální 2 4 2 2" xfId="496" xr:uid="{C1945F53-F6E9-430C-81C1-9E6F239DEF15}"/>
    <cellStyle name="normální 2 4 2 2 2" xfId="584" xr:uid="{B36EBFEF-84C6-4834-816A-3E88F1FD8BAA}"/>
    <cellStyle name="normální 2 4 2 2 2 2" xfId="668" xr:uid="{561EC96A-5FE7-4259-97CF-117EA21E5409}"/>
    <cellStyle name="normální 2 4 2 2 2 2 2" xfId="997" xr:uid="{DF272B33-12C2-4D47-9D60-D71310A66297}"/>
    <cellStyle name="normální 2 4 2 2 2 3" xfId="752" xr:uid="{F59EBA3B-17B9-44CB-984B-7066B437AB76}"/>
    <cellStyle name="normální 2 4 2 2 2 3 2" xfId="1081" xr:uid="{1508198E-63CE-42C8-8C28-2174D25215C8}"/>
    <cellStyle name="normální 2 4 2 2 2 4" xfId="913" xr:uid="{06A73C9C-FB8B-47BF-8EC3-21ECE06A7834}"/>
    <cellStyle name="normální 2 4 2 2 3" xfId="536" xr:uid="{E4D666AC-4029-4BA1-8E8E-0D5B5819E3AB}"/>
    <cellStyle name="normální 2 4 2 2 3 2" xfId="865" xr:uid="{886556E8-5C42-4442-870C-101F971FA66C}"/>
    <cellStyle name="normální 2 4 2 2 4" xfId="620" xr:uid="{3D073B14-7AC2-4F18-9631-006B87A96A53}"/>
    <cellStyle name="normální 2 4 2 2 4 2" xfId="949" xr:uid="{E8E5CFCE-A3A8-4E6F-B653-29538ED9F592}"/>
    <cellStyle name="normální 2 4 2 2 5" xfId="704" xr:uid="{C2AB5C4C-BFE0-45A5-9871-442BFE28257E}"/>
    <cellStyle name="normální 2 4 2 2 5 2" xfId="1033" xr:uid="{27CB5778-FBE8-4EB7-975C-407AFF7F6EFF}"/>
    <cellStyle name="normální 2 4 2 2 6" xfId="829" xr:uid="{0641D179-6E10-4669-8ED7-42196DE708AD}"/>
    <cellStyle name="normální 2 4 2 3" xfId="476" xr:uid="{64B424A3-9E9F-41BF-8B86-37F65E13C6A0}"/>
    <cellStyle name="normální 2 4 2 3 2" xfId="572" xr:uid="{5400B3D3-FDDB-400A-BEAE-1EA67A85DC17}"/>
    <cellStyle name="normální 2 4 2 3 2 2" xfId="656" xr:uid="{38C97EF4-3300-4C0C-9273-9A15DEDC5DE8}"/>
    <cellStyle name="normální 2 4 2 3 2 2 2" xfId="985" xr:uid="{C2C81731-659B-4CEE-B50B-D0C1DEB54D3D}"/>
    <cellStyle name="normální 2 4 2 3 2 3" xfId="740" xr:uid="{048EC621-E954-44E1-99B5-79510C6CA64E}"/>
    <cellStyle name="normální 2 4 2 3 2 3 2" xfId="1069" xr:uid="{01CC6278-B29F-4691-8F83-D563F5E69542}"/>
    <cellStyle name="normální 2 4 2 3 2 4" xfId="901" xr:uid="{DE2B1E85-EF55-4343-8167-FFA0CC531503}"/>
    <cellStyle name="normální 2 4 2 3 3" xfId="524" xr:uid="{AD5099E1-5085-49C5-9894-F6ECB57DF2BF}"/>
    <cellStyle name="normální 2 4 2 3 3 2" xfId="853" xr:uid="{05CEB613-029C-4F95-ABD3-9DBFE8096560}"/>
    <cellStyle name="normální 2 4 2 3 4" xfId="608" xr:uid="{3F66B0AB-C580-4FA0-8BC2-533EBD2DA636}"/>
    <cellStyle name="normální 2 4 2 3 4 2" xfId="937" xr:uid="{94467C36-FCA7-4016-A20B-2721DF9D42EE}"/>
    <cellStyle name="normální 2 4 2 3 5" xfId="692" xr:uid="{3091A280-636C-499C-9703-3CDD5E9B9472}"/>
    <cellStyle name="normální 2 4 2 3 5 2" xfId="1021" xr:uid="{B95DF12B-C36A-4ED2-AF0C-7C1AAFC85FFF}"/>
    <cellStyle name="normální 2 4 2 3 6" xfId="817" xr:uid="{AF64EC9E-54D3-4C6F-8217-34BB00CC8987}"/>
    <cellStyle name="normální 2 4 2 4" xfId="455" xr:uid="{F4BBAD1B-74A5-484C-BF70-C3581A1804DA}"/>
    <cellStyle name="normální 2 4 2 4 2" xfId="560" xr:uid="{D9E5E9CF-9CEC-4454-8D3F-0B20C220F4CA}"/>
    <cellStyle name="normální 2 4 2 4 2 2" xfId="889" xr:uid="{DCBE3525-CA46-464D-B0FF-F5DE62E0B109}"/>
    <cellStyle name="normální 2 4 2 4 3" xfId="644" xr:uid="{B91906F1-CB8C-4981-BBFB-6D4C9E27C731}"/>
    <cellStyle name="normální 2 4 2 4 3 2" xfId="973" xr:uid="{E0CED8E0-0238-4652-B2CC-F7B28A4EFCE0}"/>
    <cellStyle name="normální 2 4 2 4 4" xfId="728" xr:uid="{77A43A21-9B7A-401B-9B5F-291FCFB33EC5}"/>
    <cellStyle name="normální 2 4 2 4 4 2" xfId="1057" xr:uid="{06BF685D-FA4D-412B-BB86-37D4C785F379}"/>
    <cellStyle name="normální 2 4 2 4 5" xfId="805" xr:uid="{7F47ACB5-29FC-471F-8EF5-1145A9B1E47E}"/>
    <cellStyle name="normální 2 4 2 5" xfId="548" xr:uid="{AC492158-1155-45C7-B0E4-559310E821CC}"/>
    <cellStyle name="normální 2 4 2 5 2" xfId="632" xr:uid="{DA1FB16B-3687-465D-A15A-BED95F886627}"/>
    <cellStyle name="normální 2 4 2 5 2 2" xfId="961" xr:uid="{BF78A2EA-F321-4DAF-9041-C2F8154EC320}"/>
    <cellStyle name="normální 2 4 2 5 3" xfId="716" xr:uid="{B9904E25-7E00-48FA-90DC-7DBA1828F8FD}"/>
    <cellStyle name="normální 2 4 2 5 3 2" xfId="1045" xr:uid="{17152DB5-7267-477D-BB96-8156C6897208}"/>
    <cellStyle name="normální 2 4 2 5 4" xfId="877" xr:uid="{68D84B14-0C37-48A7-89F4-A0C9429C9B4E}"/>
    <cellStyle name="normální 2 4 2 6" xfId="512" xr:uid="{047163D0-DDF0-4C1E-ADCC-0A214913E430}"/>
    <cellStyle name="normální 2 4 2 6 2" xfId="841" xr:uid="{130E1B8F-E34B-40CE-BB2C-569F52E7E0B1}"/>
    <cellStyle name="normální 2 4 2 7" xfId="596" xr:uid="{C324DB2E-B6A7-4A27-BBE3-3B04E3C58803}"/>
    <cellStyle name="normální 2 4 2 7 2" xfId="925" xr:uid="{F13F2CC6-584C-4879-8BE8-DCDA2C7832F8}"/>
    <cellStyle name="normální 2 4 2 8" xfId="680" xr:uid="{17465E3F-E9B4-460A-853D-CFE7A5DE9635}"/>
    <cellStyle name="normální 2 4 2 8 2" xfId="1009" xr:uid="{7FE19947-3580-4903-8124-DCDB788BDF9A}"/>
    <cellStyle name="normální 2 4 2 9" xfId="793" xr:uid="{991F0FA1-492A-4269-97FF-38E0337EE1A7}"/>
    <cellStyle name="normální 2 4 3" xfId="488" xr:uid="{B8A9E5BC-D02D-4396-BFE9-441FAD90F25E}"/>
    <cellStyle name="normální 2 4 3 2" xfId="580" xr:uid="{D678968C-5B87-4C15-967C-383D3DB03323}"/>
    <cellStyle name="normální 2 4 3 2 2" xfId="664" xr:uid="{504833EE-993D-4098-B3DD-BD39861C61AD}"/>
    <cellStyle name="normální 2 4 3 2 2 2" xfId="993" xr:uid="{DB9D0D42-E09C-468D-9982-8D85957289C3}"/>
    <cellStyle name="normální 2 4 3 2 3" xfId="748" xr:uid="{858A95BF-2FC0-49DE-BAD8-5A3872221127}"/>
    <cellStyle name="normální 2 4 3 2 3 2" xfId="1077" xr:uid="{F4BD696B-CAD0-45AF-8DD3-54FFEA6A358A}"/>
    <cellStyle name="normální 2 4 3 2 4" xfId="909" xr:uid="{7839C8C0-8466-4476-ADFE-B718DB9C759E}"/>
    <cellStyle name="normální 2 4 3 3" xfId="532" xr:uid="{DCCA43B0-B69C-47A2-9064-5FAA41092226}"/>
    <cellStyle name="normální 2 4 3 3 2" xfId="861" xr:uid="{6D795F4D-6CF4-4DB1-AAD8-E44F053BBFDC}"/>
    <cellStyle name="normální 2 4 3 4" xfId="616" xr:uid="{1E50C594-3215-4E91-B977-447355BA17B0}"/>
    <cellStyle name="normální 2 4 3 4 2" xfId="945" xr:uid="{42646710-3A1A-49D0-88FC-4C1016852BF6}"/>
    <cellStyle name="normální 2 4 3 5" xfId="700" xr:uid="{042C709B-02EA-477B-9BBB-81851142C843}"/>
    <cellStyle name="normální 2 4 3 5 2" xfId="1029" xr:uid="{83CB1CA4-C8FE-4355-AA2B-669368AD0223}"/>
    <cellStyle name="normální 2 4 3 6" xfId="825" xr:uid="{CCC4E193-B821-40B6-B669-018C1E8E6B04}"/>
    <cellStyle name="normální 2 4 4" xfId="468" xr:uid="{6266FB23-6A3E-46D4-B9F5-53B2D7B7875C}"/>
    <cellStyle name="normální 2 4 4 2" xfId="568" xr:uid="{39E8750E-473B-49C4-9E20-484FA59E96CB}"/>
    <cellStyle name="normální 2 4 4 2 2" xfId="652" xr:uid="{3D11D3E1-560C-44B7-A6A8-2E752405D349}"/>
    <cellStyle name="normální 2 4 4 2 2 2" xfId="981" xr:uid="{048AA3EC-0D00-4A4B-BFAA-DF6E9D8F0AAB}"/>
    <cellStyle name="normální 2 4 4 2 3" xfId="736" xr:uid="{C8E359E8-BF61-486F-B8A3-9090440C9327}"/>
    <cellStyle name="normální 2 4 4 2 3 2" xfId="1065" xr:uid="{DEA686A1-3F57-4E63-B08F-F18703885E13}"/>
    <cellStyle name="normální 2 4 4 2 4" xfId="897" xr:uid="{BE8A2BD0-8981-4A45-8E36-72DBFBC4986B}"/>
    <cellStyle name="normální 2 4 4 3" xfId="520" xr:uid="{B86D4996-D47A-42DE-8E15-5CC2F975609E}"/>
    <cellStyle name="normální 2 4 4 3 2" xfId="849" xr:uid="{EFBC565A-5A5E-464B-B754-06FD5D29018D}"/>
    <cellStyle name="normální 2 4 4 4" xfId="604" xr:uid="{F193AAE0-E91C-4407-8DDA-E0119F2479B2}"/>
    <cellStyle name="normální 2 4 4 4 2" xfId="933" xr:uid="{77E3B3CB-2288-4B4C-9FDA-63BA18EE481B}"/>
    <cellStyle name="normální 2 4 4 5" xfId="688" xr:uid="{571AA52E-F256-4D3C-8CA2-C832A6D643B5}"/>
    <cellStyle name="normální 2 4 4 5 2" xfId="1017" xr:uid="{7AE964EF-BB7E-4812-9FF2-3200D0287306}"/>
    <cellStyle name="normální 2 4 4 6" xfId="813" xr:uid="{6AA41E80-5C23-469B-B062-E8D6B90B5E2A}"/>
    <cellStyle name="normální 2 4 5" xfId="447" xr:uid="{5A470E65-C875-4097-B80A-288CAA8F3774}"/>
    <cellStyle name="normální 2 4 5 2" xfId="556" xr:uid="{349FA845-5643-4F13-BC12-5D71FA9DD9FF}"/>
    <cellStyle name="normální 2 4 5 2 2" xfId="885" xr:uid="{20659C5E-2ED2-4298-A0E4-947DCCE0E83D}"/>
    <cellStyle name="normální 2 4 5 3" xfId="640" xr:uid="{7D219D8C-E3E9-4CB1-8515-1080F0D5DB2D}"/>
    <cellStyle name="normální 2 4 5 3 2" xfId="969" xr:uid="{DC543584-4E74-433B-AEB8-E1F9D94A6586}"/>
    <cellStyle name="normální 2 4 5 4" xfId="724" xr:uid="{1CE3D224-1821-4BA7-94B7-968A179B0196}"/>
    <cellStyle name="normální 2 4 5 4 2" xfId="1053" xr:uid="{3BF0AB58-56AD-42AB-84EA-28552739D035}"/>
    <cellStyle name="normální 2 4 5 5" xfId="801" xr:uid="{AA0A8F2A-3A59-49BB-82F0-711E63C25E2A}"/>
    <cellStyle name="normální 2 4 6" xfId="544" xr:uid="{F2BAA4D0-5A5C-46D8-94F8-BC979BB2F980}"/>
    <cellStyle name="normální 2 4 6 2" xfId="628" xr:uid="{ADC86394-C278-4959-8568-5BF6E7BB91A5}"/>
    <cellStyle name="normální 2 4 6 2 2" xfId="957" xr:uid="{72F8600C-6ACF-43B5-B4E7-8A7D367F9119}"/>
    <cellStyle name="normální 2 4 6 3" xfId="712" xr:uid="{6FC45EFE-A87E-4BAD-9397-DE17B37D93C0}"/>
    <cellStyle name="normální 2 4 6 3 2" xfId="1041" xr:uid="{59F81F46-2A5B-4AB0-8724-EAB8301BE3B9}"/>
    <cellStyle name="normální 2 4 6 4" xfId="873" xr:uid="{1CD5C8AA-7BCC-47CB-B3A6-D3B93EBEF98E}"/>
    <cellStyle name="normální 2 4 7" xfId="508" xr:uid="{082B40E7-C1AC-475A-9668-F0299D11ABE5}"/>
    <cellStyle name="normální 2 4 7 2" xfId="837" xr:uid="{A29AEA7C-32A9-4AAF-A2E6-F2034359A177}"/>
    <cellStyle name="normální 2 4 8" xfId="592" xr:uid="{F1361197-AFD3-40E4-B212-F05838FA3FB5}"/>
    <cellStyle name="normální 2 4 8 2" xfId="921" xr:uid="{23B2B83D-335D-47E0-84B4-C792A15A2869}"/>
    <cellStyle name="normální 2 4 9" xfId="676" xr:uid="{00CD86C2-3961-490D-B873-DAFE2AB31622}"/>
    <cellStyle name="normální 2 4 9 2" xfId="1005" xr:uid="{0299453A-84BB-481F-942C-9942D064214D}"/>
    <cellStyle name="normální 2 5" xfId="141" xr:uid="{71635857-083E-4D50-8F90-B80AB18CBCF8}"/>
    <cellStyle name="normální 2 5 2" xfId="498" xr:uid="{02799E3D-556F-4643-ABC7-6D20D795B06D}"/>
    <cellStyle name="normální 2 5 2 2" xfId="585" xr:uid="{1DBBBD87-D887-416A-AEAE-BA0D5A2C8E81}"/>
    <cellStyle name="normální 2 5 2 2 2" xfId="669" xr:uid="{8FDB4270-0497-4C2E-B17E-12FBD18DE257}"/>
    <cellStyle name="normální 2 5 2 2 2 2" xfId="998" xr:uid="{FEF6F48F-E757-48CB-80C0-DAB2407E57CB}"/>
    <cellStyle name="normální 2 5 2 2 3" xfId="753" xr:uid="{9DA55F83-1AC3-4521-B284-DE8FC6454997}"/>
    <cellStyle name="normální 2 5 2 2 3 2" xfId="1082" xr:uid="{E7350EF0-4996-46C8-AC89-63F513E52D67}"/>
    <cellStyle name="normální 2 5 2 2 4" xfId="914" xr:uid="{EDFEB096-71A0-44A3-A9B8-7A126489253F}"/>
    <cellStyle name="normální 2 5 2 3" xfId="537" xr:uid="{9A3D8A7F-F6D1-4B44-899C-EA0B59092CB3}"/>
    <cellStyle name="normální 2 5 2 3 2" xfId="866" xr:uid="{046F405B-1476-4BA7-990F-3A69AFF8F3B6}"/>
    <cellStyle name="normální 2 5 2 4" xfId="621" xr:uid="{EC2ED072-3CBD-42A5-A267-2A266AD767B1}"/>
    <cellStyle name="normální 2 5 2 4 2" xfId="950" xr:uid="{A1D705CF-CB90-4D80-B855-88540B848107}"/>
    <cellStyle name="normální 2 5 2 5" xfId="705" xr:uid="{89390F82-E2C5-46B9-9FDC-B9860E2A8158}"/>
    <cellStyle name="normální 2 5 2 5 2" xfId="1034" xr:uid="{809BAA46-C474-4D40-BE22-41441637D69D}"/>
    <cellStyle name="normální 2 5 2 6" xfId="830" xr:uid="{307B9CC5-5282-410F-9AA0-1B5A0FDCDAF9}"/>
    <cellStyle name="normální 2 5 3" xfId="478" xr:uid="{C6800978-EF59-4CB7-8AEC-D0D660C8DDAB}"/>
    <cellStyle name="normální 2 5 3 2" xfId="573" xr:uid="{8DBDF270-B827-4829-8D68-50BDCE423640}"/>
    <cellStyle name="normální 2 5 3 2 2" xfId="657" xr:uid="{076A8D04-6176-42EF-8D71-8EC51CA9C9BE}"/>
    <cellStyle name="normální 2 5 3 2 2 2" xfId="986" xr:uid="{11D47DB1-9752-4415-A73C-1CE6BB171F2E}"/>
    <cellStyle name="normální 2 5 3 2 3" xfId="741" xr:uid="{6C3FD20F-BF94-4D67-B252-02D42C516946}"/>
    <cellStyle name="normální 2 5 3 2 3 2" xfId="1070" xr:uid="{93B40B2A-1662-4FBF-A232-FBF407F56074}"/>
    <cellStyle name="normální 2 5 3 2 4" xfId="902" xr:uid="{9C2E94AB-2436-4694-AF90-44B1A5D98EE2}"/>
    <cellStyle name="normální 2 5 3 3" xfId="525" xr:uid="{DB8D0E5A-35F7-43D7-BC46-C9D31A0B87FF}"/>
    <cellStyle name="normální 2 5 3 3 2" xfId="854" xr:uid="{5E038889-5370-4E41-9E3A-F7D93EB952E2}"/>
    <cellStyle name="normální 2 5 3 4" xfId="609" xr:uid="{0E04C838-182E-4CED-9129-E03A78F8FBF1}"/>
    <cellStyle name="normální 2 5 3 4 2" xfId="938" xr:uid="{00213844-01FE-43D3-8ACA-1F9E4D0D18C0}"/>
    <cellStyle name="normální 2 5 3 5" xfId="693" xr:uid="{3B833F84-2FCD-4CDB-9DCA-5317F2687185}"/>
    <cellStyle name="normální 2 5 3 5 2" xfId="1022" xr:uid="{F5FEC961-3483-4D70-AF34-CF125BF55F47}"/>
    <cellStyle name="normální 2 5 3 6" xfId="818" xr:uid="{6100056A-95E4-471E-A17B-EC0680D6E154}"/>
    <cellStyle name="normální 2 5 4" xfId="457" xr:uid="{AE8D662B-92E1-4E5C-BA19-9E15D3ADB6EC}"/>
    <cellStyle name="normální 2 5 4 2" xfId="561" xr:uid="{0CF09F77-58D4-426A-9E6B-CCCD78B4F76B}"/>
    <cellStyle name="normální 2 5 4 2 2" xfId="890" xr:uid="{1B8E2075-2103-4DB9-B0FE-4A39BF613D57}"/>
    <cellStyle name="normální 2 5 4 3" xfId="645" xr:uid="{BBE43622-49B2-4B77-8669-3A21C3F228BC}"/>
    <cellStyle name="normální 2 5 4 3 2" xfId="974" xr:uid="{AD1DFF9D-FAD2-44D6-A692-C0A44251A649}"/>
    <cellStyle name="normální 2 5 4 4" xfId="729" xr:uid="{A6E5C050-188A-43F5-8CCC-89E6A5F279DE}"/>
    <cellStyle name="normální 2 5 4 4 2" xfId="1058" xr:uid="{8E868A12-049E-45CE-8C05-130116DC0C48}"/>
    <cellStyle name="normální 2 5 4 5" xfId="806" xr:uid="{2BBEE749-5921-4B94-B190-4A9689B53140}"/>
    <cellStyle name="normální 2 5 5" xfId="549" xr:uid="{CB51CFDE-9139-4C63-82DF-04057BF3B452}"/>
    <cellStyle name="normální 2 5 5 2" xfId="633" xr:uid="{DB68CDCD-2AE9-4B0E-A00F-3885F7015967}"/>
    <cellStyle name="normální 2 5 5 2 2" xfId="962" xr:uid="{A3D9666A-1D68-4F52-9A33-601F74031A1C}"/>
    <cellStyle name="normální 2 5 5 3" xfId="717" xr:uid="{268581F2-AEB2-4FB2-91FF-496A85A54CBB}"/>
    <cellStyle name="normální 2 5 5 3 2" xfId="1046" xr:uid="{86D6DABF-5720-4AED-A5EA-BA8DC2DF0124}"/>
    <cellStyle name="normální 2 5 5 4" xfId="878" xr:uid="{F398A69A-0DC7-418C-BB86-15C565E31966}"/>
    <cellStyle name="normální 2 5 6" xfId="513" xr:uid="{B1CEAFDF-EDD9-4722-85B5-F51D1343EA4B}"/>
    <cellStyle name="normální 2 5 6 2" xfId="842" xr:uid="{8CF07D87-9475-46D8-BF49-51A49122DB27}"/>
    <cellStyle name="normální 2 5 7" xfId="597" xr:uid="{B198C014-9B1C-4E18-88D1-AEB9B2EB814F}"/>
    <cellStyle name="normální 2 5 7 2" xfId="926" xr:uid="{A0CA93DD-7669-4C21-B9CD-ED11C6906C4C}"/>
    <cellStyle name="normální 2 5 8" xfId="681" xr:uid="{10C39DE8-C641-40DC-84FC-940CCC664064}"/>
    <cellStyle name="normální 2 5 8 2" xfId="1010" xr:uid="{83DAB9FA-E4DE-4483-A744-10E7C9C74924}"/>
    <cellStyle name="normální 2 5 9" xfId="794" xr:uid="{EC0B3B45-503C-41B2-A48F-ED71F6AC2404}"/>
    <cellStyle name="normální 2 6" xfId="150" xr:uid="{1C58BF27-6D48-4E01-95B9-8AD36A593EA4}"/>
    <cellStyle name="normální 2 6 2" xfId="500" xr:uid="{F14A7577-ADEE-40DB-B269-58E74687439E}"/>
    <cellStyle name="normální 2 6 2 2" xfId="586" xr:uid="{EF89C0BC-3FAB-4AAB-842C-BA7EB3746EE5}"/>
    <cellStyle name="normální 2 6 2 2 2" xfId="670" xr:uid="{0F83AC96-096D-422B-A6F5-ED39055D55E6}"/>
    <cellStyle name="normální 2 6 2 2 2 2" xfId="999" xr:uid="{41C465CE-0E50-462A-8A1D-98591D14E073}"/>
    <cellStyle name="normální 2 6 2 2 3" xfId="754" xr:uid="{A52203BC-B7F5-442E-8BBA-D958C33AADC6}"/>
    <cellStyle name="normální 2 6 2 2 3 2" xfId="1083" xr:uid="{C8D5A24C-1052-4DCA-BCE1-C80424ECE73F}"/>
    <cellStyle name="normální 2 6 2 2 4" xfId="915" xr:uid="{49CD0F56-02D6-40D1-AB3A-1E13ADC248A6}"/>
    <cellStyle name="normální 2 6 2 3" xfId="538" xr:uid="{2DDA8358-AB91-40C6-9FD6-6A3F2A741348}"/>
    <cellStyle name="normální 2 6 2 3 2" xfId="867" xr:uid="{DC9726C1-0012-49A3-BCA7-5386CCA38800}"/>
    <cellStyle name="normální 2 6 2 4" xfId="622" xr:uid="{3252B83D-26D1-4E65-82F1-47D720A78160}"/>
    <cellStyle name="normální 2 6 2 4 2" xfId="951" xr:uid="{6D92821A-8FF4-4FCA-87D8-2EC9D235E8D6}"/>
    <cellStyle name="normální 2 6 2 5" xfId="706" xr:uid="{04F26DEE-9B34-45D1-AEBF-BD59757381BB}"/>
    <cellStyle name="normální 2 6 2 5 2" xfId="1035" xr:uid="{2A27A5A8-FFD7-4849-A789-6C5673F42977}"/>
    <cellStyle name="normální 2 6 2 6" xfId="831" xr:uid="{37961D44-C0C8-4954-ADFA-283F249CE2B4}"/>
    <cellStyle name="normální 2 6 3" xfId="480" xr:uid="{A8E0B4D1-F00A-4C68-8E74-9FE0C60040EB}"/>
    <cellStyle name="normální 2 6 3 2" xfId="574" xr:uid="{3FE48CC9-C37A-4567-BCBC-D2309DD70EE5}"/>
    <cellStyle name="normální 2 6 3 2 2" xfId="658" xr:uid="{5773E7BE-AE7F-49C6-A647-82EF1EAF824A}"/>
    <cellStyle name="normální 2 6 3 2 2 2" xfId="987" xr:uid="{6EA443EF-9AC9-4C37-AD51-A12D9568ABB5}"/>
    <cellStyle name="normální 2 6 3 2 3" xfId="742" xr:uid="{7ABF7651-E182-4E5A-9EF4-70D68CAFC6F4}"/>
    <cellStyle name="normální 2 6 3 2 3 2" xfId="1071" xr:uid="{EFAFC9FB-C804-40D4-B06F-F10412DAC682}"/>
    <cellStyle name="normální 2 6 3 2 4" xfId="903" xr:uid="{C2C005F6-1416-4671-B642-0A97D65D76EF}"/>
    <cellStyle name="normální 2 6 3 3" xfId="526" xr:uid="{DA38AA6B-740C-4621-8E61-3A702B3751E3}"/>
    <cellStyle name="normální 2 6 3 3 2" xfId="855" xr:uid="{172A671F-4F0D-4B7A-A09C-300247DF2D5C}"/>
    <cellStyle name="normální 2 6 3 4" xfId="610" xr:uid="{191B51F1-B314-4907-8B3B-F53FC534F1A0}"/>
    <cellStyle name="normální 2 6 3 4 2" xfId="939" xr:uid="{C7D684A2-CEB4-4253-BD54-447EC2CF786A}"/>
    <cellStyle name="normální 2 6 3 5" xfId="694" xr:uid="{673A3C5E-5352-4606-B17D-1FEA889F37F1}"/>
    <cellStyle name="normální 2 6 3 5 2" xfId="1023" xr:uid="{8C64B679-E474-45B4-A350-0819521314B9}"/>
    <cellStyle name="normální 2 6 3 6" xfId="819" xr:uid="{81D14C10-54DC-4A2E-8249-F976A46D31A9}"/>
    <cellStyle name="normální 2 6 4" xfId="459" xr:uid="{3B1C9768-F30F-4B97-ACB3-48970AF50930}"/>
    <cellStyle name="normální 2 6 4 2" xfId="562" xr:uid="{D0655CA7-FE35-44AF-A741-543377B13BFF}"/>
    <cellStyle name="normální 2 6 4 2 2" xfId="891" xr:uid="{5121563F-451E-4E9E-8BF1-3E978B6A9D62}"/>
    <cellStyle name="normální 2 6 4 3" xfId="646" xr:uid="{E5767BD6-5CFF-405B-9B39-B96983EE1AD3}"/>
    <cellStyle name="normální 2 6 4 3 2" xfId="975" xr:uid="{ED3E93FD-884D-4FE7-AAAC-2A86660DD9CB}"/>
    <cellStyle name="normální 2 6 4 4" xfId="730" xr:uid="{F58A609A-993D-4854-BB2B-19D91CD4161C}"/>
    <cellStyle name="normální 2 6 4 4 2" xfId="1059" xr:uid="{EEF6C769-EE24-4007-8CB6-2A9247D52A08}"/>
    <cellStyle name="normální 2 6 4 5" xfId="807" xr:uid="{DE75B8F9-CA67-48C9-BCE7-0ED01EFD910C}"/>
    <cellStyle name="normální 2 6 5" xfId="550" xr:uid="{851FA0EA-D16A-4E4A-98EC-C3A25570B629}"/>
    <cellStyle name="normální 2 6 5 2" xfId="634" xr:uid="{B28E9C59-B3F2-4319-AFC8-656F19277DE2}"/>
    <cellStyle name="normální 2 6 5 2 2" xfId="963" xr:uid="{9FB7EF6C-0335-4883-8117-58058777567C}"/>
    <cellStyle name="normální 2 6 5 3" xfId="718" xr:uid="{31FCADC6-E4B1-4FA5-808B-24992709415A}"/>
    <cellStyle name="normální 2 6 5 3 2" xfId="1047" xr:uid="{8A044E73-A04F-4307-A6DD-76E7DAEF547F}"/>
    <cellStyle name="normální 2 6 5 4" xfId="879" xr:uid="{BEFEAAF6-C6D2-43EE-9DA6-4591753258A0}"/>
    <cellStyle name="normální 2 6 6" xfId="514" xr:uid="{DFEF72DF-4AA4-4EF0-ACCB-BC683E975611}"/>
    <cellStyle name="normální 2 6 6 2" xfId="843" xr:uid="{DB69CCFB-3750-438E-9D52-2B8510CDDF05}"/>
    <cellStyle name="normální 2 6 7" xfId="598" xr:uid="{5C43712A-6F63-4631-BA0F-4DC4F078A78F}"/>
    <cellStyle name="normální 2 6 7 2" xfId="927" xr:uid="{D7732CB8-E75B-43CF-96B3-E29CEAA697CF}"/>
    <cellStyle name="normální 2 6 8" xfId="682" xr:uid="{E701E6BF-1207-4FD7-B3C0-DFCFCCAC8D9E}"/>
    <cellStyle name="normální 2 6 8 2" xfId="1011" xr:uid="{34482489-30B6-43B4-A10E-3E8AFE018227}"/>
    <cellStyle name="normální 2 6 9" xfId="795" xr:uid="{AE8BCF15-925F-47D3-84ED-841E14DE59F5}"/>
    <cellStyle name="normální 2 7" xfId="104" xr:uid="{878A1B8F-B737-4790-9E6D-3EF4BAA39844}"/>
    <cellStyle name="normální 2 7 2" xfId="489" xr:uid="{4122591C-4B2E-4814-B221-A9685D51B36C}"/>
    <cellStyle name="normální 2 7 2 2" xfId="581" xr:uid="{A10410B5-E249-4B4C-8330-AF03EEBF1BD8}"/>
    <cellStyle name="normální 2 7 2 2 2" xfId="665" xr:uid="{30FF5BDF-831E-4FAD-AB43-83D98E80F60E}"/>
    <cellStyle name="normální 2 7 2 2 2 2" xfId="994" xr:uid="{DA5624C5-9364-4D37-9617-B801CEF1C4BF}"/>
    <cellStyle name="normální 2 7 2 2 3" xfId="749" xr:uid="{058B056D-6CE1-424C-973C-D6D565E24859}"/>
    <cellStyle name="normální 2 7 2 2 3 2" xfId="1078" xr:uid="{6469E8E4-2DCA-45DE-B102-6F306F9B0414}"/>
    <cellStyle name="normální 2 7 2 2 4" xfId="910" xr:uid="{8A9C0830-7E61-4025-893C-700ED8D3FCFF}"/>
    <cellStyle name="normální 2 7 2 3" xfId="533" xr:uid="{5D3FAECD-3C82-4864-BAD9-CACBA44273C1}"/>
    <cellStyle name="normální 2 7 2 3 2" xfId="862" xr:uid="{A43D3D6C-B0C0-41C0-85DD-8269611F268B}"/>
    <cellStyle name="normální 2 7 2 4" xfId="617" xr:uid="{5CF5D49F-4A18-437C-ACE8-0C0C2425047A}"/>
    <cellStyle name="normální 2 7 2 4 2" xfId="946" xr:uid="{5985F9A5-75E0-459A-950F-35357DFD0052}"/>
    <cellStyle name="normální 2 7 2 5" xfId="701" xr:uid="{04233F1C-0F4C-412C-B44A-DBEB733E6A25}"/>
    <cellStyle name="normální 2 7 2 5 2" xfId="1030" xr:uid="{5F1A2404-0E52-46AC-BA2D-CA962A158716}"/>
    <cellStyle name="normální 2 7 2 6" xfId="826" xr:uid="{8F09EA1A-7740-470C-B31A-7B8F77B884CB}"/>
    <cellStyle name="normální 2 7 3" xfId="469" xr:uid="{3A3DB0BA-2EE4-4B74-9272-0B790668A854}"/>
    <cellStyle name="normální 2 7 3 2" xfId="569" xr:uid="{96522A30-4167-437B-AAD9-CB21C2BA964A}"/>
    <cellStyle name="normální 2 7 3 2 2" xfId="653" xr:uid="{6A038B3E-05E1-4E46-A5AE-118038D99548}"/>
    <cellStyle name="normální 2 7 3 2 2 2" xfId="982" xr:uid="{537BE130-344A-4C26-82CD-86B9E00F506E}"/>
    <cellStyle name="normální 2 7 3 2 3" xfId="737" xr:uid="{18EA8A8D-4D09-4FE4-976F-F2AE8289ABA3}"/>
    <cellStyle name="normální 2 7 3 2 3 2" xfId="1066" xr:uid="{7CBC418B-91E5-404A-9A58-4E316CFAD9B7}"/>
    <cellStyle name="normální 2 7 3 2 4" xfId="898" xr:uid="{86AAD11D-C6C5-42DA-9EA0-0AE0FB93C514}"/>
    <cellStyle name="normální 2 7 3 3" xfId="521" xr:uid="{3195B476-6FCB-4946-809A-A5DD77884E10}"/>
    <cellStyle name="normální 2 7 3 3 2" xfId="850" xr:uid="{A80DE004-140F-40AF-B8D1-4C7B47324074}"/>
    <cellStyle name="normální 2 7 3 4" xfId="605" xr:uid="{A1D71DE2-5778-462F-AA03-35CC27CCB56C}"/>
    <cellStyle name="normální 2 7 3 4 2" xfId="934" xr:uid="{6934525C-B26F-4AA0-8DD4-465593A72AF3}"/>
    <cellStyle name="normální 2 7 3 5" xfId="689" xr:uid="{50135B2B-A82B-4367-9234-DE36775D5D64}"/>
    <cellStyle name="normální 2 7 3 5 2" xfId="1018" xr:uid="{B958B736-E6F0-4662-AFFD-FA75B857659A}"/>
    <cellStyle name="normální 2 7 3 6" xfId="814" xr:uid="{6A2FEAA2-E663-4252-9BAD-21CD891D6EB3}"/>
    <cellStyle name="normální 2 7 4" xfId="448" xr:uid="{F9AC54AD-F150-43A0-969F-1203B3DAC301}"/>
    <cellStyle name="normální 2 7 4 2" xfId="557" xr:uid="{A6C85BAB-B5CD-454A-92FF-6E5A12CC36E8}"/>
    <cellStyle name="normální 2 7 4 2 2" xfId="886" xr:uid="{DF29E178-160D-41FA-A5D6-95A59120B6F9}"/>
    <cellStyle name="normální 2 7 4 3" xfId="641" xr:uid="{A6D6C324-EB84-45D7-B36C-55A12A059B68}"/>
    <cellStyle name="normální 2 7 4 3 2" xfId="970" xr:uid="{A75158F9-FD7C-403A-93B1-582B7C434258}"/>
    <cellStyle name="normální 2 7 4 4" xfId="725" xr:uid="{34A4A6E1-B720-4DA6-9AA9-0450EDDA1ABD}"/>
    <cellStyle name="normální 2 7 4 4 2" xfId="1054" xr:uid="{3B4262AA-F21D-4A5E-97E0-5357A10EAA3B}"/>
    <cellStyle name="normální 2 7 4 5" xfId="802" xr:uid="{63F8FC78-A583-4F4B-869A-3D611205EBFE}"/>
    <cellStyle name="normální 2 7 5" xfId="545" xr:uid="{38143AEB-D49C-4F5C-BC9F-B3AC1CBF4FA7}"/>
    <cellStyle name="normální 2 7 5 2" xfId="629" xr:uid="{B3253E8E-F884-4AC5-A328-DA5BC2BC2E05}"/>
    <cellStyle name="normální 2 7 5 2 2" xfId="958" xr:uid="{B1A48178-C371-4642-A41F-5DFF506A026A}"/>
    <cellStyle name="normální 2 7 5 3" xfId="713" xr:uid="{92D1F484-7E2F-47C0-9927-179717DADA09}"/>
    <cellStyle name="normální 2 7 5 3 2" xfId="1042" xr:uid="{46AC26F0-AB01-4A5B-AC43-A655FBF12BBF}"/>
    <cellStyle name="normální 2 7 5 4" xfId="874" xr:uid="{8B967C43-5295-413B-BCB8-C9C50DF615B4}"/>
    <cellStyle name="normální 2 7 6" xfId="509" xr:uid="{40CA1F79-994F-4CA2-A15B-04D1DBECA407}"/>
    <cellStyle name="normální 2 7 6 2" xfId="838" xr:uid="{DFCD6851-B456-42E4-8EA0-236832752296}"/>
    <cellStyle name="normální 2 7 7" xfId="593" xr:uid="{FC2C25FC-2E1B-4E84-B376-A87EED2B9431}"/>
    <cellStyle name="normální 2 7 7 2" xfId="922" xr:uid="{5E29EF4E-1FCA-4103-BA4F-015F03E383E3}"/>
    <cellStyle name="normální 2 7 8" xfId="677" xr:uid="{C1E9B4AE-33FC-4A8C-8201-BEB61E5B46B2}"/>
    <cellStyle name="normální 2 7 8 2" xfId="1006" xr:uid="{8EE5714A-FACB-44A5-9E50-102EFD921C71}"/>
    <cellStyle name="normální 2 7 9" xfId="790" xr:uid="{508413BE-69DB-4976-A980-7CC73CC0B5C1}"/>
    <cellStyle name="normální 2 8" xfId="482" xr:uid="{13E8CC72-CCCD-413B-BAA7-A36DDA537573}"/>
    <cellStyle name="normální 2 8 2" xfId="575" xr:uid="{9806A9FA-E02F-4F9D-ACB0-6CEC66553445}"/>
    <cellStyle name="normální 2 8 2 2" xfId="659" xr:uid="{63025E1D-9DEE-4BB5-A824-B0E60F7CE902}"/>
    <cellStyle name="normální 2 8 2 2 2" xfId="988" xr:uid="{F95A1E31-298B-4916-B6BA-0866E0FE2593}"/>
    <cellStyle name="normální 2 8 2 3" xfId="743" xr:uid="{F18D6777-6B00-4D6B-BC75-F4B585F050C5}"/>
    <cellStyle name="normální 2 8 2 3 2" xfId="1072" xr:uid="{9ACDB07D-F6EC-4771-9CF8-D455669DD8EB}"/>
    <cellStyle name="normální 2 8 2 4" xfId="904" xr:uid="{20BDD918-5891-4E04-AC41-DA241532773D}"/>
    <cellStyle name="normální 2 8 3" xfId="527" xr:uid="{110738C1-3D71-49E2-BB2B-D52FE9B53537}"/>
    <cellStyle name="normální 2 8 3 2" xfId="856" xr:uid="{6B7C5CED-8526-4287-B2DE-30CB0008E334}"/>
    <cellStyle name="normální 2 8 4" xfId="611" xr:uid="{F841FAA9-F6B8-4C09-BDA4-58D78EC3B18B}"/>
    <cellStyle name="normální 2 8 4 2" xfId="940" xr:uid="{1C6281F3-FA86-4B2C-869B-BC5D56AD5134}"/>
    <cellStyle name="normální 2 8 5" xfId="695" xr:uid="{54527934-47AB-499C-9CEA-C38C3F04ACBE}"/>
    <cellStyle name="normální 2 8 5 2" xfId="1024" xr:uid="{EE042A9D-37B1-4390-9A7D-9567A7D98CEC}"/>
    <cellStyle name="normální 2 8 6" xfId="820" xr:uid="{F8C62A30-FDA9-44B9-879A-9E72561A8F74}"/>
    <cellStyle name="normální 2 9" xfId="462" xr:uid="{68782B48-A43B-4E43-8C29-C0D78B04896E}"/>
    <cellStyle name="normální 2 9 2" xfId="563" xr:uid="{5AFA9793-3F6E-46B7-9D01-4B1512A55E2F}"/>
    <cellStyle name="normální 2 9 2 2" xfId="647" xr:uid="{4FA3D75E-7CB3-497A-B524-DC2732557C74}"/>
    <cellStyle name="normální 2 9 2 2 2" xfId="976" xr:uid="{3295DE59-E66B-490A-B510-5268643E763C}"/>
    <cellStyle name="normální 2 9 2 3" xfId="731" xr:uid="{C39DD4D3-142A-4359-AD19-0803E49D2686}"/>
    <cellStyle name="normální 2 9 2 3 2" xfId="1060" xr:uid="{02D4EBB6-5873-432B-9AAF-35D2A133FF1A}"/>
    <cellStyle name="normální 2 9 2 4" xfId="892" xr:uid="{FFD15486-316C-4B50-9AB2-6D841629B2C0}"/>
    <cellStyle name="normální 2 9 3" xfId="515" xr:uid="{2368CCCF-8933-43C5-A9CA-80BCA74CFFD8}"/>
    <cellStyle name="normální 2 9 3 2" xfId="844" xr:uid="{23946D50-845A-4849-80C3-1381C03D612B}"/>
    <cellStyle name="normální 2 9 4" xfId="599" xr:uid="{AC74EC77-98C4-4582-AE0C-87234587A7AC}"/>
    <cellStyle name="normální 2 9 4 2" xfId="928" xr:uid="{99CE9449-E5DB-402A-893D-0324CDBE783B}"/>
    <cellStyle name="normální 2 9 5" xfId="683" xr:uid="{7E1830C5-20DD-463A-9DCC-D3497DBF386E}"/>
    <cellStyle name="normální 2 9 5 2" xfId="1012" xr:uid="{980D1513-D547-4789-A46C-405A491149F5}"/>
    <cellStyle name="normální 2 9 6" xfId="808" xr:uid="{24B314EE-7FA8-4B8E-ADF4-C313F6B40372}"/>
    <cellStyle name="normální 3" xfId="70" xr:uid="{0F001E72-F586-463A-AB71-41C3EC1B3215}"/>
    <cellStyle name="Normální 4" xfId="86" xr:uid="{CC7D83F8-F49B-4846-8C14-A50F41DB8332}"/>
    <cellStyle name="Normální 5" xfId="95" xr:uid="{09CA36BB-629D-4317-9835-4275F4D30803}"/>
    <cellStyle name="Normální 6" xfId="96" xr:uid="{18C203F0-2A33-4347-A7C3-53ABE126C7B4}"/>
    <cellStyle name="Normální 7" xfId="97" xr:uid="{22B96392-3DC2-462A-B2B5-1C97ACF848A1}"/>
    <cellStyle name="Normální 8" xfId="98" xr:uid="{88FF1067-CB18-4CDE-9FB4-5491BC7A4F4E}"/>
    <cellStyle name="Normální 9" xfId="99" xr:uid="{51A10B5D-4797-460A-BEE8-ECD12EF81CF7}"/>
    <cellStyle name="percentá 2" xfId="32" xr:uid="{85B859A0-1A63-4641-BFA2-C471A0A60C0E}"/>
    <cellStyle name="percentá 2 2" xfId="59" xr:uid="{788618BB-B192-4A51-B0B7-FFF1E1DA2A66}"/>
    <cellStyle name="percentá 2 2 2" xfId="113" xr:uid="{4EF4C7D3-5601-462A-8AD4-788993E852D9}"/>
    <cellStyle name="percentá 2 2 2 2" xfId="123" xr:uid="{293D2E4C-86BF-43FE-A724-FA3F12EBE8AC}"/>
    <cellStyle name="percentá 2 2 2 3" xfId="129" xr:uid="{4C250F58-E7BF-4BD3-81DA-D11B55254D50}"/>
    <cellStyle name="percentá 2 2 2 4" xfId="122" xr:uid="{2661261C-B722-4052-8AD8-BB1B842A9110}"/>
    <cellStyle name="percentá 2 2 2 5" xfId="140" xr:uid="{80FB7FA4-EE24-4572-8464-D135E3142E7B}"/>
    <cellStyle name="percentá 2 2 2 6" xfId="149" xr:uid="{A574E009-A33C-46B2-A2C2-F2E8E7557BA2}"/>
    <cellStyle name="percentá 2 2 2 7" xfId="491" xr:uid="{DB573D96-0D84-482F-A0E6-A10B1CDC735F}"/>
    <cellStyle name="percentá 2 2 2 8" xfId="471" xr:uid="{56115055-26EC-489E-87F8-C317597C9052}"/>
    <cellStyle name="percentá 2 2 2 9" xfId="450" xr:uid="{AF914FA2-105B-4442-839A-BEE57B95CDD7}"/>
    <cellStyle name="percentá 2 2 3" xfId="124" xr:uid="{4445C560-CECD-4A07-9B9E-FD3EAB22F91B}"/>
    <cellStyle name="percentá 2 2 3 2" xfId="493" xr:uid="{011AC5EA-907D-49BA-88D3-684748AB14B2}"/>
    <cellStyle name="percentá 2 2 3 3" xfId="473" xr:uid="{56EDA968-F806-4B48-A4AD-5CD795C3E885}"/>
    <cellStyle name="percentá 2 2 3 4" xfId="452" xr:uid="{43C6F064-775D-46C1-92AE-0415A95F95A0}"/>
    <cellStyle name="percentá 2 2 4" xfId="119" xr:uid="{6CFD3409-683A-4C45-9BE0-D5912135FD26}"/>
    <cellStyle name="percentá 2 2 4 2" xfId="492" xr:uid="{3DD20489-8214-4282-ABEF-889E8138ECD1}"/>
    <cellStyle name="percentá 2 2 4 3" xfId="472" xr:uid="{DCF7B915-42D9-485E-B7E7-D81001E4A595}"/>
    <cellStyle name="percentá 2 2 4 4" xfId="451" xr:uid="{E5BE29E7-CE30-4A71-AFCD-9563F91687D1}"/>
    <cellStyle name="percentá 2 2 5" xfId="134" xr:uid="{14BCA4C4-AD9F-49CA-B13C-106E89A1DD6C}"/>
    <cellStyle name="percentá 2 2 5 2" xfId="497" xr:uid="{16C810D1-778D-4364-B922-C474B2FE988E}"/>
    <cellStyle name="percentá 2 2 5 3" xfId="477" xr:uid="{A03E5D22-F874-4567-923D-25360426C69D}"/>
    <cellStyle name="percentá 2 2 5 4" xfId="456" xr:uid="{9D3E9ED6-F80E-4BD2-A76A-3BEE993EF8F0}"/>
    <cellStyle name="percentá 2 2 6" xfId="143" xr:uid="{5313318B-5A62-458B-B442-72FB8D150DB9}"/>
    <cellStyle name="percentá 2 2 6 2" xfId="499" xr:uid="{94B7BEFC-1AD6-42BE-ACBC-29CE28705C9E}"/>
    <cellStyle name="percentá 2 2 6 3" xfId="479" xr:uid="{86898DE6-7AA2-45DA-9EE0-57A26E51B538}"/>
    <cellStyle name="percentá 2 2 6 4" xfId="458" xr:uid="{FD7CD3D2-7C26-47EA-9A28-901B59E921DF}"/>
    <cellStyle name="percentá 2 3" xfId="77" xr:uid="{0CAAF9AD-17E2-4E9D-AB1F-8AB84DC2FB92}"/>
    <cellStyle name="percentá 3" xfId="64" xr:uid="{1A388746-86BE-47B4-9B53-C52A888239CE}"/>
    <cellStyle name="percentá 4" xfId="38" xr:uid="{2E862761-BF7B-47A8-9950-ABE3CEFA6729}"/>
    <cellStyle name="Percentá 5" xfId="755" xr:uid="{2EFF705A-816F-45B9-AB5B-BB7BC3100319}"/>
    <cellStyle name="Popis" xfId="36" xr:uid="{40DB99D4-226E-4283-90E7-904BFFD54ECF}"/>
    <cellStyle name="Popis 2" xfId="49" xr:uid="{62F45E09-5B99-4C30-BAE2-CED6DD52EB4A}"/>
    <cellStyle name="Poznámka 2" xfId="42" xr:uid="{63127191-CD30-45C9-9E0E-F3FA3A1C19D5}"/>
    <cellStyle name="Poznámka 2 2" xfId="53" xr:uid="{A1B21C38-E21C-472A-9222-025945FB9FA5}"/>
    <cellStyle name="Poznámka 3" xfId="176" xr:uid="{0B7B50C1-F60A-474D-A960-F2CB1CDC1957}"/>
    <cellStyle name="Poznámka 4" xfId="217" xr:uid="{9392EABA-FD9A-420E-9899-97BE19DB251C}"/>
    <cellStyle name="Poznámka 5" xfId="258" xr:uid="{3E0C0B23-64C9-43E6-B836-38F6065166BF}"/>
    <cellStyle name="Poznámka 6" xfId="299" xr:uid="{7A164D6C-B380-4D8D-9252-00B6EDE7E958}"/>
    <cellStyle name="Poznámka 7" xfId="340" xr:uid="{98C8DF7F-EEAD-4905-B64A-44404B761526}"/>
    <cellStyle name="Poznámka 8" xfId="381" xr:uid="{E56965BF-EF21-481D-9EB7-AEA7710C2F86}"/>
    <cellStyle name="Poznámka 9" xfId="422" xr:uid="{C88083C0-43C8-4E5A-8B2C-B6CC7DC1CABC}"/>
    <cellStyle name="Prepojená bunka 2" xfId="177" xr:uid="{28B7BC2B-5B81-4871-AAB2-033385C76E5E}"/>
    <cellStyle name="Prepojená bunka 3" xfId="218" xr:uid="{07DDB8AD-4880-46AA-ABAF-3A577E6B5723}"/>
    <cellStyle name="Prepojená bunka 4" xfId="259" xr:uid="{2F01261A-1696-4CF6-A84F-B6C232400187}"/>
    <cellStyle name="Prepojená bunka 5" xfId="300" xr:uid="{96E4BBD5-358F-4679-9E7C-95EF0B469FC4}"/>
    <cellStyle name="Prepojená bunka 6" xfId="341" xr:uid="{F64191C0-E84E-4AC7-98D5-4860B579930B}"/>
    <cellStyle name="Prepojená bunka 7" xfId="382" xr:uid="{AE8DFD7F-62F4-4B4B-80FC-D3FC3727A552}"/>
    <cellStyle name="Prepojená bunka 8" xfId="423" xr:uid="{115A99B0-D722-4FF2-B312-D46FCED09A52}"/>
    <cellStyle name="procent 2" xfId="71" xr:uid="{7761A918-601D-433E-A912-89087E70EEAA}"/>
    <cellStyle name="Procenta 2" xfId="81" xr:uid="{8F0983B5-D7FF-4492-9EEE-5B6FFD6D7445}"/>
    <cellStyle name="Spolu 2" xfId="178" xr:uid="{89305E18-028F-47E4-B914-83E1D320CDAD}"/>
    <cellStyle name="Spolu 3" xfId="219" xr:uid="{D5719BEA-00F0-423E-8A73-5F8B9FBED5F6}"/>
    <cellStyle name="Spolu 4" xfId="260" xr:uid="{14B8AB29-6E2E-4A36-92CD-E64BAC72B04B}"/>
    <cellStyle name="Spolu 5" xfId="301" xr:uid="{DDC7B59E-EDC2-4B33-BC9F-2FFFA4F59FDE}"/>
    <cellStyle name="Spolu 6" xfId="342" xr:uid="{F37579B9-63EB-452E-8BA3-54ABE97B03E5}"/>
    <cellStyle name="Spolu 7" xfId="383" xr:uid="{AD4C3DF3-8C7A-48E8-9422-D9F0D70523EB}"/>
    <cellStyle name="Spolu 8" xfId="424" xr:uid="{30BC2C1C-B70E-48D2-AEEA-C79F0E0344F2}"/>
    <cellStyle name="Standard_PL-2005-CEE-BAU+HVP status 23.12.2004" xfId="33" xr:uid="{AD4B63A7-8CA5-4569-83CB-8FB63CE06F02}"/>
    <cellStyle name="Štýl 1" xfId="11" xr:uid="{B60A6206-265B-4128-8E04-06AFB1AE99FE}"/>
    <cellStyle name="Text upozornenia 2" xfId="179" xr:uid="{84AA29C9-86F5-436E-8E51-6AD89F1FA54E}"/>
    <cellStyle name="Text upozornenia 3" xfId="220" xr:uid="{1711FC74-BB7F-4BC4-8F69-90D0957DA827}"/>
    <cellStyle name="Text upozornenia 4" xfId="261" xr:uid="{284B72A4-7C02-4169-9626-8EE55B8DD282}"/>
    <cellStyle name="Text upozornenia 5" xfId="302" xr:uid="{28D695AA-2B87-4FB9-BF35-3FC55206C030}"/>
    <cellStyle name="Text upozornenia 6" xfId="343" xr:uid="{58D67DD9-027E-4374-BB3C-BA6F34C44F98}"/>
    <cellStyle name="Text upozornenia 7" xfId="384" xr:uid="{B292DFCE-418C-4AF5-863A-8B6C9AF7850E}"/>
    <cellStyle name="Text upozornenia 8" xfId="425" xr:uid="{686EC896-4220-45B9-8C3C-61F795CAA390}"/>
    <cellStyle name="Titul 2" xfId="180" xr:uid="{EFEE79E5-B93D-42C5-8EEA-8D363F694EDE}"/>
    <cellStyle name="Titul 3" xfId="221" xr:uid="{62982014-4065-4633-BC5C-7C2F424ED7E9}"/>
    <cellStyle name="Titul 4" xfId="262" xr:uid="{7C9DD668-5510-4338-8C1E-8D0DBD0023F5}"/>
    <cellStyle name="Titul 5" xfId="303" xr:uid="{73B6298A-0249-4099-93B3-8134B6AF140F}"/>
    <cellStyle name="Titul 6" xfId="344" xr:uid="{C28CC6A5-638B-45E9-971E-1B426D1BD4AC}"/>
    <cellStyle name="Titul 7" xfId="385" xr:uid="{D45E4923-B902-4ED1-B5E1-ED87954F57BA}"/>
    <cellStyle name="Titul 8" xfId="426" xr:uid="{CC03A962-925C-4F8F-A6A7-CB507CF96ADF}"/>
    <cellStyle name="TYP" xfId="37" xr:uid="{B78CCE06-6543-4DDD-943B-CBFCB55D737B}"/>
    <cellStyle name="TYP 2" xfId="50" xr:uid="{F9816788-0D1D-4EC0-8090-541BBD35452A}"/>
    <cellStyle name="TYP 2 2" xfId="80" xr:uid="{6DDD3100-4C98-40F8-AFE4-B0FA08DB231A}"/>
    <cellStyle name="TYP 2 3" xfId="120" xr:uid="{09B3C8F2-1BDB-4774-98B6-588275FF931E}"/>
    <cellStyle name="TYP 2 4" xfId="127" xr:uid="{891518F7-0DF8-4D83-A754-D974399A4C2C}"/>
    <cellStyle name="TYP 2 5" xfId="111" xr:uid="{84914E2F-0B45-45BA-9653-02605C08E9EC}"/>
    <cellStyle name="TYP 2 6" xfId="138" xr:uid="{F60B3954-48DA-41F0-BB8D-5D3BEA752A94}"/>
    <cellStyle name="TYP 2 7" xfId="147" xr:uid="{3B54BF26-4756-48AB-ADC5-D57B08974B7A}"/>
    <cellStyle name="TYP 3" xfId="78" xr:uid="{FA81216B-48C7-4890-8986-F709143D0446}"/>
    <cellStyle name="TYP 4" xfId="115" xr:uid="{57EFFD8A-625C-4EB1-9387-85C9C2447949}"/>
    <cellStyle name="TYP 5" xfId="110" xr:uid="{1A8D084A-A932-41FA-BF91-3B22A815C70F}"/>
    <cellStyle name="TYP 6" xfId="112" xr:uid="{4BCAB4CD-5FD9-4DFB-802A-A8D9908A04D1}"/>
    <cellStyle name="TYP 7" xfId="135" xr:uid="{25C9370E-9C4F-4743-99AF-C0E0E0C263F5}"/>
    <cellStyle name="TYP 8" xfId="144" xr:uid="{968284B4-9A1A-45CD-9725-A35E45B667DA}"/>
    <cellStyle name="Vstup 2" xfId="181" xr:uid="{59DE5E1E-84DA-4104-91E8-0465CC9A0B88}"/>
    <cellStyle name="Vstup 3" xfId="222" xr:uid="{ACCDA6E1-A2FB-4E81-B1E5-EFA8C9178502}"/>
    <cellStyle name="Vstup 4" xfId="263" xr:uid="{5F51B991-1A58-4753-B5AE-C86088E95247}"/>
    <cellStyle name="Vstup 5" xfId="304" xr:uid="{A6A38A78-C0D0-479B-9409-5E5445161ED0}"/>
    <cellStyle name="Vstup 6" xfId="345" xr:uid="{284AFEA5-7A8E-4651-B1FA-3CEC488D2ACC}"/>
    <cellStyle name="Vstup 7" xfId="386" xr:uid="{F673DC1B-A26E-45F4-BFB0-741EFBFFA5BA}"/>
    <cellStyle name="Vstup 8" xfId="427" xr:uid="{C0765F6B-C7D6-488E-BF87-C1F44A9D94ED}"/>
    <cellStyle name="Výpočet 2" xfId="182" xr:uid="{F157BC01-B75A-4D46-AD1A-2E12BEA9B087}"/>
    <cellStyle name="Výpočet 3" xfId="223" xr:uid="{BEB11044-310D-4246-BA5D-58188AE7B1BF}"/>
    <cellStyle name="Výpočet 4" xfId="264" xr:uid="{7CC66636-E953-4B75-8BD5-B03700F848BE}"/>
    <cellStyle name="Výpočet 5" xfId="305" xr:uid="{6C803167-7F7B-4F33-85A2-5A43E274DAD9}"/>
    <cellStyle name="Výpočet 6" xfId="346" xr:uid="{ABF3F320-B99E-4054-BB1A-5DA479526B95}"/>
    <cellStyle name="Výpočet 7" xfId="387" xr:uid="{ADEA5C43-1DC0-4C3E-A8F7-97F814171976}"/>
    <cellStyle name="Výpočet 8" xfId="428" xr:uid="{265492FA-E611-400F-B778-7AA6BAB10A5C}"/>
    <cellStyle name="Výstup 2" xfId="183" xr:uid="{4896F865-B521-44AB-90C8-3EB69B402B78}"/>
    <cellStyle name="Výstup 3" xfId="224" xr:uid="{8DCD44B5-1234-4B33-B820-3A498DE13D12}"/>
    <cellStyle name="Výstup 4" xfId="265" xr:uid="{61765D78-72A1-458C-B414-1FC83651E24B}"/>
    <cellStyle name="Výstup 5" xfId="306" xr:uid="{6119EE06-4144-47F8-A3F4-00AC6209953D}"/>
    <cellStyle name="Výstup 6" xfId="347" xr:uid="{C210C5C7-A4FA-4895-B991-CDE2F594C4C0}"/>
    <cellStyle name="Výstup 7" xfId="388" xr:uid="{75731067-ACEC-4A85-AF51-9BEAEB29035E}"/>
    <cellStyle name="Výstup 8" xfId="429" xr:uid="{D49A7F99-61CE-4E3B-A41E-2DA122413A48}"/>
    <cellStyle name="Vysvetľujúci text 2" xfId="184" xr:uid="{CD69CA4B-6E41-4AF7-8AEE-A816EA6A84A6}"/>
    <cellStyle name="Vysvetľujúci text 3" xfId="225" xr:uid="{D56019DD-2569-401C-BF52-8D06A4F6AE75}"/>
    <cellStyle name="Vysvetľujúci text 4" xfId="266" xr:uid="{21E32C16-045C-4996-AD38-54A860D375F6}"/>
    <cellStyle name="Vysvetľujúci text 5" xfId="307" xr:uid="{2C27FCD8-810E-4B8B-A928-E9B843833462}"/>
    <cellStyle name="Vysvetľujúci text 6" xfId="348" xr:uid="{3C973357-0433-4FD3-975E-43D4F012F097}"/>
    <cellStyle name="Vysvetľujúci text 7" xfId="389" xr:uid="{0254D4E5-D83B-4346-AC69-35D32D107ECE}"/>
    <cellStyle name="Vysvetľujúci text 8" xfId="430" xr:uid="{BBB57797-2527-400E-ABF9-C76A2D307B63}"/>
    <cellStyle name="Zelena" xfId="43" xr:uid="{F2F5299B-DB1C-49C5-ACDE-6F0A122EC32F}"/>
    <cellStyle name="Zelena 2" xfId="79" xr:uid="{E7B1568D-D961-4F83-9E2A-5C890F9847D7}"/>
    <cellStyle name="Zelena 3" xfId="117" xr:uid="{7AC73711-6DF3-41AF-AE4E-215C04BF2097}"/>
    <cellStyle name="Zelena 4" xfId="116" xr:uid="{7C407FFF-0D0C-4BD3-B20F-9ECD417FCA82}"/>
    <cellStyle name="Zelena 5" xfId="106" xr:uid="{FECCAD72-921C-4D55-AB85-1FC2E1108BED}"/>
    <cellStyle name="Zelena 6" xfId="136" xr:uid="{AC7EDA2A-436E-477B-BD0C-F5DC13E3120C}"/>
    <cellStyle name="Zelena 7" xfId="145" xr:uid="{B18453CF-E7FF-4395-83D8-26943C1F7537}"/>
    <cellStyle name="Zlá 2" xfId="185" xr:uid="{18F9372B-AFCC-4A85-B01A-2CDB668CC6A9}"/>
    <cellStyle name="Zlá 3" xfId="226" xr:uid="{0E7C8318-450D-4683-A103-F360F8FE3B59}"/>
    <cellStyle name="Zlá 4" xfId="267" xr:uid="{FEFBFE02-2541-49F0-98B6-370622C59EA7}"/>
    <cellStyle name="Zlá 5" xfId="308" xr:uid="{D5BF681F-7FD2-4547-9DA4-80C324660DD5}"/>
    <cellStyle name="Zlá 6" xfId="349" xr:uid="{A167A7C1-9E27-436E-9E40-1C7E893C3407}"/>
    <cellStyle name="Zlá 7" xfId="390" xr:uid="{A30CA53D-E5FD-46CF-9942-8159FAA9BF99}"/>
    <cellStyle name="Zlá 8" xfId="431" xr:uid="{7280E6EF-2918-432A-A4B9-27FC9F549476}"/>
    <cellStyle name="Zvýraznenie1 2" xfId="186" xr:uid="{1765E8EA-34C9-4CA3-983F-3E8A1AE03CFE}"/>
    <cellStyle name="Zvýraznenie1 3" xfId="227" xr:uid="{ACA703A9-7CDA-44C0-B7AE-B94AC9B44535}"/>
    <cellStyle name="Zvýraznenie1 4" xfId="268" xr:uid="{FC542F41-5B0A-462C-A4F5-62CC1F348B1D}"/>
    <cellStyle name="Zvýraznenie1 5" xfId="309" xr:uid="{40BF4DB8-5709-4FAC-955A-6F75B4D19EC8}"/>
    <cellStyle name="Zvýraznenie1 6" xfId="350" xr:uid="{E2029F1B-4081-498F-B2BC-C09E798F673F}"/>
    <cellStyle name="Zvýraznenie1 7" xfId="391" xr:uid="{9718CE5A-754C-4796-9F33-7996074B6A57}"/>
    <cellStyle name="Zvýraznenie1 8" xfId="432" xr:uid="{7ED390E5-F8A9-454A-995F-DF118B5847D3}"/>
    <cellStyle name="Zvýraznenie2 2" xfId="187" xr:uid="{05B0E3E0-9EFE-452F-9BEB-FDA17EE8656C}"/>
    <cellStyle name="Zvýraznenie2 3" xfId="228" xr:uid="{1B951F2A-08EE-4A58-832D-AC2BF42F84D6}"/>
    <cellStyle name="Zvýraznenie2 4" xfId="269" xr:uid="{1FDA4C55-1A38-427F-95BA-995261530EB2}"/>
    <cellStyle name="Zvýraznenie2 5" xfId="310" xr:uid="{4510DF29-7623-473C-A48E-65CE70003E25}"/>
    <cellStyle name="Zvýraznenie2 6" xfId="351" xr:uid="{16F47690-6320-4A63-9FB6-A9EA967F01D6}"/>
    <cellStyle name="Zvýraznenie2 7" xfId="392" xr:uid="{3AE7D5A6-AED6-43E9-B78C-96E92331DDAB}"/>
    <cellStyle name="Zvýraznenie2 8" xfId="433" xr:uid="{330A8880-6421-42DF-B3E0-50D23502C2D7}"/>
    <cellStyle name="Zvýraznenie3 2" xfId="188" xr:uid="{9126E5F2-6166-4F58-881D-B506831DD4B6}"/>
    <cellStyle name="Zvýraznenie3 3" xfId="229" xr:uid="{CD1BE457-D5A9-40FB-9F0C-1F015B7EF0DE}"/>
    <cellStyle name="Zvýraznenie3 4" xfId="270" xr:uid="{9D3DFEA2-A710-4E8F-A53B-CF8209E26496}"/>
    <cellStyle name="Zvýraznenie3 5" xfId="311" xr:uid="{E6D98AFD-4564-450A-AE5E-3ED714F6F3D4}"/>
    <cellStyle name="Zvýraznenie3 6" xfId="352" xr:uid="{FE519725-4EC6-4D9F-99AC-8A78C3727AE7}"/>
    <cellStyle name="Zvýraznenie3 7" xfId="393" xr:uid="{454CAAA3-E4A8-4B53-9B46-32BB2A144840}"/>
    <cellStyle name="Zvýraznenie3 8" xfId="434" xr:uid="{4CFE4092-F95C-49D9-961D-F7BDE38C8BD6}"/>
    <cellStyle name="Zvýraznenie4 2" xfId="189" xr:uid="{F931B2DF-75CB-4353-82ED-953A2E862C94}"/>
    <cellStyle name="Zvýraznenie4 3" xfId="230" xr:uid="{AB6728D2-4177-4713-A176-734354443423}"/>
    <cellStyle name="Zvýraznenie4 4" xfId="271" xr:uid="{8BC03B81-F361-46F8-B699-4B8E134E8348}"/>
    <cellStyle name="Zvýraznenie4 5" xfId="312" xr:uid="{983E5B19-4FE0-42C1-BBA9-6F0315C7253C}"/>
    <cellStyle name="Zvýraznenie4 6" xfId="353" xr:uid="{03A4C24F-E17F-4E01-8BB1-93BA36D95DA2}"/>
    <cellStyle name="Zvýraznenie4 7" xfId="394" xr:uid="{FB87D233-0E12-4498-9B1A-214FB22DD104}"/>
    <cellStyle name="Zvýraznenie4 8" xfId="435" xr:uid="{261492BD-8C87-467D-83F4-3F96C2E581E2}"/>
    <cellStyle name="Zvýraznenie5 2" xfId="190" xr:uid="{705B2451-5E7A-4E32-B41F-780EE5ABC2A8}"/>
    <cellStyle name="Zvýraznenie5 3" xfId="231" xr:uid="{DB84F32B-354B-4826-B105-8157CF2E87E9}"/>
    <cellStyle name="Zvýraznenie5 4" xfId="272" xr:uid="{E0BEC4FB-1F1A-48E7-9300-BE38E037C2DB}"/>
    <cellStyle name="Zvýraznenie5 5" xfId="313" xr:uid="{E7E7BDA0-C31D-477A-A58A-954FC14B2A01}"/>
    <cellStyle name="Zvýraznenie5 6" xfId="354" xr:uid="{2BBCD170-B53E-4466-83F9-97FCDB1E7CD3}"/>
    <cellStyle name="Zvýraznenie5 7" xfId="395" xr:uid="{D42F35B3-990F-482B-968B-11A50F0E494D}"/>
    <cellStyle name="Zvýraznenie5 8" xfId="436" xr:uid="{033CF73D-D58E-4587-A5A8-B7A7526B09AE}"/>
    <cellStyle name="Zvýraznenie6 2" xfId="191" xr:uid="{42D56F8C-AEA4-4A5D-81E1-94F56E2E93F9}"/>
    <cellStyle name="Zvýraznenie6 3" xfId="232" xr:uid="{246484EF-5604-40BB-9FDB-40D1DF2EF48F}"/>
    <cellStyle name="Zvýraznenie6 4" xfId="273" xr:uid="{AEFEF3FD-2543-4BDE-BEFC-22E0495E8459}"/>
    <cellStyle name="Zvýraznenie6 5" xfId="314" xr:uid="{C17D4583-9395-4AEF-B6BC-79ECC7632BBE}"/>
    <cellStyle name="Zvýraznenie6 6" xfId="355" xr:uid="{DD6DAB05-DDC8-4847-BAF1-A21122E289D6}"/>
    <cellStyle name="Zvýraznenie6 7" xfId="396" xr:uid="{9B694CC6-0B68-4837-BE1F-092D3AE6449E}"/>
    <cellStyle name="Zvýraznenie6 8" xfId="437" xr:uid="{1D3EA544-3329-4043-9AE6-0A94A3AB5C23}"/>
  </cellStyles>
  <dxfs count="0"/>
  <tableStyles count="0" defaultTableStyle="TableStyleMedium9" defaultPivotStyle="PivotStyleLight16"/>
  <colors>
    <mruColors>
      <color rgb="FFCC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7</xdr:col>
      <xdr:colOff>58865</xdr:colOff>
      <xdr:row>0</xdr:row>
      <xdr:rowOff>160890</xdr:rowOff>
    </xdr:from>
    <xdr:to>
      <xdr:col>9</xdr:col>
      <xdr:colOff>469905</xdr:colOff>
      <xdr:row>3</xdr:row>
      <xdr:rowOff>64210</xdr:rowOff>
    </xdr:to>
    <xdr:pic>
      <xdr:nvPicPr>
        <xdr:cNvPr id="1111" name="Obrázok 1">
          <a:extLst>
            <a:ext uri="{FF2B5EF4-FFF2-40B4-BE49-F238E27FC236}">
              <a16:creationId xmlns:a16="http://schemas.microsoft.com/office/drawing/2014/main" id="{00000000-0008-0000-0000-00005704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562706" y="160890"/>
          <a:ext cx="1451821" cy="39118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S39"/>
  <sheetViews>
    <sheetView tabSelected="1" workbookViewId="0">
      <selection activeCell="C2" sqref="C2"/>
    </sheetView>
  </sheetViews>
  <sheetFormatPr defaultColWidth="9" defaultRowHeight="12.75" x14ac:dyDescent="0.35"/>
  <cols>
    <col min="1" max="1" width="2.86328125" style="12" customWidth="1"/>
    <col min="2" max="2" width="2.3984375" style="12" customWidth="1"/>
    <col min="3" max="3" width="3.73046875" style="12" customWidth="1"/>
    <col min="4" max="4" width="7.73046875" style="12" customWidth="1"/>
    <col min="5" max="5" width="14.73046875" style="12" customWidth="1"/>
    <col min="6" max="6" width="0.3984375" style="12" customWidth="1"/>
    <col min="7" max="8" width="2.265625" style="12" customWidth="1"/>
    <col min="9" max="10" width="10.73046875" style="12" customWidth="1"/>
    <col min="11" max="11" width="0.3984375" style="12" customWidth="1"/>
    <col min="12" max="12" width="2.265625" style="12" customWidth="1"/>
    <col min="13" max="15" width="1.73046875" style="12" customWidth="1"/>
    <col min="16" max="16" width="11.73046875" style="12" customWidth="1"/>
    <col min="17" max="17" width="5.73046875" style="12" customWidth="1"/>
    <col min="18" max="18" width="13.3984375" style="12" customWidth="1"/>
    <col min="19" max="19" width="1.1328125" style="12" customWidth="1"/>
    <col min="20" max="16384" width="9" style="143"/>
  </cols>
  <sheetData>
    <row r="1" spans="1:19" s="12" customFormat="1" ht="8.1" customHeight="1" x14ac:dyDescent="0.35">
      <c r="A1" s="9"/>
      <c r="B1" s="10"/>
      <c r="C1" s="10"/>
      <c r="D1" s="10"/>
      <c r="E1" s="10"/>
      <c r="F1" s="10"/>
      <c r="G1" s="10"/>
      <c r="H1" s="10"/>
      <c r="I1" s="10"/>
      <c r="J1" s="10"/>
      <c r="K1" s="10"/>
      <c r="L1" s="10"/>
      <c r="M1" s="10"/>
      <c r="N1" s="10"/>
      <c r="O1" s="10"/>
      <c r="P1" s="10"/>
      <c r="Q1" s="10"/>
      <c r="R1" s="10"/>
      <c r="S1" s="11"/>
    </row>
    <row r="2" spans="1:19" s="12" customFormat="1" ht="21" customHeight="1" x14ac:dyDescent="0.6">
      <c r="A2" s="13"/>
      <c r="B2" s="14"/>
      <c r="C2" s="14"/>
      <c r="D2" s="14"/>
      <c r="E2" s="291" t="s">
        <v>394</v>
      </c>
      <c r="F2" s="292"/>
      <c r="G2" s="292"/>
      <c r="H2" s="292"/>
      <c r="I2" s="292"/>
      <c r="J2" s="292"/>
      <c r="K2" s="292"/>
      <c r="L2" s="292"/>
      <c r="M2" s="292"/>
      <c r="N2" s="292"/>
      <c r="O2" s="292"/>
      <c r="P2" s="292"/>
      <c r="Q2" s="14"/>
      <c r="R2" s="14"/>
      <c r="S2" s="15"/>
    </row>
    <row r="3" spans="1:19" s="12" customFormat="1" ht="8.1" customHeight="1" x14ac:dyDescent="0.35">
      <c r="A3" s="16"/>
      <c r="B3" s="17"/>
      <c r="C3" s="17"/>
      <c r="D3" s="17"/>
      <c r="E3" s="17"/>
      <c r="F3" s="17"/>
      <c r="G3" s="17"/>
      <c r="H3" s="17"/>
      <c r="I3" s="17"/>
      <c r="J3" s="17"/>
      <c r="K3" s="17"/>
      <c r="L3" s="17"/>
      <c r="M3" s="17"/>
      <c r="N3" s="17"/>
      <c r="O3" s="17"/>
      <c r="P3" s="17"/>
      <c r="Q3" s="17"/>
      <c r="R3" s="17"/>
      <c r="S3" s="18"/>
    </row>
    <row r="4" spans="1:19" s="12" customFormat="1" ht="9" customHeight="1" x14ac:dyDescent="0.35">
      <c r="A4" s="19"/>
      <c r="B4" s="20"/>
      <c r="C4" s="20"/>
      <c r="D4" s="20"/>
      <c r="E4" s="20"/>
      <c r="F4" s="20"/>
      <c r="G4" s="20"/>
      <c r="H4" s="20"/>
      <c r="I4" s="20"/>
      <c r="J4" s="20"/>
      <c r="K4" s="20"/>
      <c r="L4" s="20"/>
      <c r="M4" s="20"/>
      <c r="N4" s="20"/>
      <c r="O4" s="21"/>
      <c r="P4" s="20"/>
      <c r="Q4" s="20"/>
      <c r="R4" s="20"/>
      <c r="S4" s="22"/>
    </row>
    <row r="5" spans="1:19" s="12" customFormat="1" ht="32.25" customHeight="1" x14ac:dyDescent="0.35">
      <c r="A5" s="19"/>
      <c r="B5" s="21" t="s">
        <v>10</v>
      </c>
      <c r="C5" s="21"/>
      <c r="D5" s="21"/>
      <c r="E5" s="293" t="s">
        <v>225</v>
      </c>
      <c r="F5" s="294"/>
      <c r="G5" s="294"/>
      <c r="H5" s="294"/>
      <c r="I5" s="294"/>
      <c r="J5" s="294"/>
      <c r="K5" s="23"/>
      <c r="L5" s="24"/>
      <c r="M5" s="21"/>
      <c r="N5" s="21"/>
      <c r="O5" s="21"/>
      <c r="P5" s="21" t="s">
        <v>11</v>
      </c>
      <c r="Q5" s="25"/>
      <c r="R5" s="26"/>
      <c r="S5" s="22"/>
    </row>
    <row r="6" spans="1:19" s="12" customFormat="1" ht="21" customHeight="1" x14ac:dyDescent="0.35">
      <c r="A6" s="19"/>
      <c r="B6" s="21" t="s">
        <v>12</v>
      </c>
      <c r="C6" s="21"/>
      <c r="D6" s="21"/>
      <c r="E6" s="295" t="s">
        <v>226</v>
      </c>
      <c r="F6" s="296"/>
      <c r="G6" s="296"/>
      <c r="H6" s="296"/>
      <c r="I6" s="296"/>
      <c r="J6" s="296"/>
      <c r="K6" s="20"/>
      <c r="L6" s="27"/>
      <c r="M6" s="21"/>
      <c r="N6" s="21"/>
      <c r="O6" s="21"/>
      <c r="P6" s="21" t="s">
        <v>13</v>
      </c>
      <c r="Q6" s="28"/>
      <c r="R6" s="22"/>
      <c r="S6" s="22"/>
    </row>
    <row r="7" spans="1:19" s="12" customFormat="1" ht="17.850000000000001" customHeight="1" x14ac:dyDescent="0.35">
      <c r="A7" s="19"/>
      <c r="B7" s="21" t="s">
        <v>14</v>
      </c>
      <c r="C7" s="21"/>
      <c r="D7" s="21"/>
      <c r="E7" s="297" t="s">
        <v>390</v>
      </c>
      <c r="F7" s="298"/>
      <c r="G7" s="298"/>
      <c r="H7" s="298"/>
      <c r="I7" s="298"/>
      <c r="J7" s="298"/>
      <c r="K7" s="29"/>
      <c r="L7" s="30"/>
      <c r="M7" s="21"/>
      <c r="N7" s="21"/>
      <c r="O7" s="21"/>
      <c r="P7" s="21" t="s">
        <v>15</v>
      </c>
      <c r="Q7" s="31"/>
      <c r="R7" s="32"/>
      <c r="S7" s="22"/>
    </row>
    <row r="8" spans="1:19" s="12" customFormat="1" ht="18.75" customHeight="1" x14ac:dyDescent="0.35">
      <c r="A8" s="19"/>
      <c r="B8" s="21"/>
      <c r="C8" s="21"/>
      <c r="D8" s="21"/>
      <c r="E8" s="21"/>
      <c r="F8" s="21"/>
      <c r="G8" s="21"/>
      <c r="H8" s="21"/>
      <c r="I8" s="21"/>
      <c r="J8" s="21"/>
      <c r="K8" s="21"/>
      <c r="L8" s="21"/>
      <c r="M8" s="21"/>
      <c r="N8" s="21"/>
      <c r="O8" s="21"/>
      <c r="P8" s="21" t="s">
        <v>16</v>
      </c>
      <c r="Q8" s="21" t="s">
        <v>17</v>
      </c>
      <c r="R8" s="21"/>
      <c r="S8" s="22"/>
    </row>
    <row r="9" spans="1:19" s="12" customFormat="1" ht="21" customHeight="1" x14ac:dyDescent="0.35">
      <c r="A9" s="19"/>
      <c r="B9" s="21" t="s">
        <v>18</v>
      </c>
      <c r="C9" s="21"/>
      <c r="D9" s="21"/>
      <c r="E9" s="299" t="s">
        <v>99</v>
      </c>
      <c r="F9" s="300"/>
      <c r="G9" s="300"/>
      <c r="H9" s="300"/>
      <c r="I9" s="300"/>
      <c r="J9" s="300"/>
      <c r="K9" s="300"/>
      <c r="L9" s="24"/>
      <c r="M9" s="21"/>
      <c r="N9" s="21"/>
      <c r="O9" s="21"/>
      <c r="P9" s="33"/>
      <c r="Q9" s="34"/>
      <c r="R9" s="35"/>
      <c r="S9" s="22"/>
    </row>
    <row r="10" spans="1:19" s="12" customFormat="1" ht="18.75" customHeight="1" x14ac:dyDescent="0.35">
      <c r="A10" s="19"/>
      <c r="B10" s="21" t="s">
        <v>19</v>
      </c>
      <c r="C10" s="21"/>
      <c r="D10" s="21"/>
      <c r="E10" s="191" t="s">
        <v>115</v>
      </c>
      <c r="F10" s="188"/>
      <c r="G10" s="188"/>
      <c r="H10" s="188"/>
      <c r="I10" s="188"/>
      <c r="J10" s="188"/>
      <c r="K10" s="188"/>
      <c r="L10" s="189"/>
      <c r="M10" s="190"/>
      <c r="N10" s="190"/>
      <c r="O10" s="21"/>
      <c r="P10" s="33"/>
      <c r="Q10" s="34"/>
      <c r="R10" s="35"/>
      <c r="S10" s="22"/>
    </row>
    <row r="11" spans="1:19" s="12" customFormat="1" ht="18.75" customHeight="1" x14ac:dyDescent="0.35">
      <c r="A11" s="19"/>
      <c r="B11" s="21" t="s">
        <v>20</v>
      </c>
      <c r="C11" s="21"/>
      <c r="D11" s="21"/>
      <c r="E11" s="301" t="s">
        <v>98</v>
      </c>
      <c r="F11" s="302"/>
      <c r="G11" s="302"/>
      <c r="H11" s="302"/>
      <c r="I11" s="302"/>
      <c r="J11" s="302"/>
      <c r="K11" s="302"/>
      <c r="L11" s="303"/>
      <c r="M11" s="21"/>
      <c r="N11" s="21"/>
      <c r="O11" s="21"/>
      <c r="P11" s="33"/>
      <c r="Q11" s="34"/>
      <c r="R11" s="35"/>
      <c r="S11" s="22"/>
    </row>
    <row r="12" spans="1:19" s="12" customFormat="1" ht="18.75" customHeight="1" x14ac:dyDescent="0.35">
      <c r="A12" s="19"/>
      <c r="B12" s="21"/>
      <c r="C12" s="21"/>
      <c r="D12" s="21"/>
      <c r="E12" s="304"/>
      <c r="F12" s="305"/>
      <c r="G12" s="305"/>
      <c r="H12" s="305"/>
      <c r="I12" s="305"/>
      <c r="J12" s="305"/>
      <c r="K12" s="305"/>
      <c r="L12" s="306"/>
      <c r="M12" s="21"/>
      <c r="N12" s="21"/>
      <c r="O12" s="21"/>
      <c r="P12" s="36" t="s">
        <v>21</v>
      </c>
      <c r="Q12" s="37"/>
      <c r="R12" s="21"/>
      <c r="S12" s="22"/>
    </row>
    <row r="13" spans="1:19" s="12" customFormat="1" ht="18.75" customHeight="1" x14ac:dyDescent="0.35">
      <c r="A13" s="19"/>
      <c r="B13" s="21"/>
      <c r="C13" s="21"/>
      <c r="D13" s="21"/>
      <c r="E13" s="38"/>
      <c r="F13" s="21"/>
      <c r="G13" s="31"/>
      <c r="H13" s="39"/>
      <c r="I13" s="40"/>
      <c r="J13" s="21"/>
      <c r="K13" s="21"/>
      <c r="L13" s="21"/>
      <c r="M13" s="21"/>
      <c r="N13" s="21"/>
      <c r="O13" s="21"/>
      <c r="P13" s="192" t="s">
        <v>392</v>
      </c>
      <c r="Q13" s="37"/>
      <c r="R13" s="21"/>
      <c r="S13" s="22"/>
    </row>
    <row r="14" spans="1:19" s="12" customFormat="1" ht="9" customHeight="1" x14ac:dyDescent="0.35">
      <c r="A14" s="41"/>
      <c r="B14" s="39"/>
      <c r="C14" s="39"/>
      <c r="D14" s="39"/>
      <c r="E14" s="39"/>
      <c r="F14" s="39"/>
      <c r="G14" s="39"/>
      <c r="H14" s="39"/>
      <c r="I14" s="39"/>
      <c r="J14" s="39"/>
      <c r="K14" s="39"/>
      <c r="L14" s="39"/>
      <c r="M14" s="39"/>
      <c r="N14" s="39"/>
      <c r="O14" s="39"/>
      <c r="P14" s="39"/>
      <c r="Q14" s="39"/>
      <c r="R14" s="39"/>
      <c r="S14" s="32"/>
    </row>
    <row r="15" spans="1:19" s="12" customFormat="1" ht="20.25" customHeight="1" x14ac:dyDescent="0.35">
      <c r="A15" s="42"/>
      <c r="B15" s="43"/>
      <c r="C15" s="43"/>
      <c r="D15" s="43"/>
      <c r="E15" s="44" t="s">
        <v>22</v>
      </c>
      <c r="F15" s="43"/>
      <c r="G15" s="43"/>
      <c r="H15" s="43"/>
      <c r="I15" s="43"/>
      <c r="J15" s="43"/>
      <c r="K15" s="43"/>
      <c r="L15" s="43"/>
      <c r="M15" s="43"/>
      <c r="N15" s="43"/>
      <c r="O15" s="39"/>
      <c r="P15" s="43"/>
      <c r="Q15" s="43"/>
      <c r="R15" s="43"/>
      <c r="S15" s="35"/>
    </row>
    <row r="16" spans="1:19" s="12" customFormat="1" ht="16.5" customHeight="1" x14ac:dyDescent="0.35">
      <c r="A16" s="45" t="s">
        <v>23</v>
      </c>
      <c r="B16" s="46"/>
      <c r="C16" s="46"/>
      <c r="D16" s="47"/>
      <c r="E16" s="48" t="s">
        <v>24</v>
      </c>
      <c r="F16" s="47"/>
      <c r="G16" s="48" t="s">
        <v>25</v>
      </c>
      <c r="H16" s="46"/>
      <c r="I16" s="47"/>
      <c r="J16" s="48" t="s">
        <v>26</v>
      </c>
      <c r="K16" s="46"/>
      <c r="L16" s="48" t="s">
        <v>27</v>
      </c>
      <c r="M16" s="46"/>
      <c r="N16" s="46"/>
      <c r="O16" s="49"/>
      <c r="P16" s="47"/>
      <c r="Q16" s="48" t="s">
        <v>28</v>
      </c>
      <c r="R16" s="46"/>
      <c r="S16" s="50"/>
    </row>
    <row r="17" spans="1:19" s="12" customFormat="1" ht="18.95" customHeight="1" x14ac:dyDescent="0.35">
      <c r="A17" s="51"/>
      <c r="B17" s="52"/>
      <c r="C17" s="52"/>
      <c r="D17" s="53">
        <v>0</v>
      </c>
      <c r="E17" s="54">
        <v>0</v>
      </c>
      <c r="F17" s="55"/>
      <c r="G17" s="56"/>
      <c r="H17" s="52"/>
      <c r="I17" s="53">
        <v>0</v>
      </c>
      <c r="J17" s="54">
        <v>0</v>
      </c>
      <c r="K17" s="57"/>
      <c r="L17" s="56"/>
      <c r="M17" s="52"/>
      <c r="N17" s="52"/>
      <c r="O17" s="58"/>
      <c r="P17" s="53">
        <v>0</v>
      </c>
      <c r="Q17" s="56"/>
      <c r="R17" s="59">
        <v>0</v>
      </c>
      <c r="S17" s="60"/>
    </row>
    <row r="18" spans="1:19" s="12" customFormat="1" ht="20.25" customHeight="1" x14ac:dyDescent="0.35">
      <c r="A18" s="42"/>
      <c r="B18" s="43"/>
      <c r="C18" s="43"/>
      <c r="D18" s="43"/>
      <c r="E18" s="44" t="s">
        <v>29</v>
      </c>
      <c r="F18" s="43"/>
      <c r="G18" s="43"/>
      <c r="H18" s="43"/>
      <c r="I18" s="43"/>
      <c r="J18" s="61" t="s">
        <v>30</v>
      </c>
      <c r="K18" s="43"/>
      <c r="L18" s="43"/>
      <c r="M18" s="43"/>
      <c r="N18" s="43"/>
      <c r="O18" s="39"/>
      <c r="P18" s="43"/>
      <c r="Q18" s="43"/>
      <c r="R18" s="43"/>
      <c r="S18" s="35"/>
    </row>
    <row r="19" spans="1:19" s="12" customFormat="1" ht="19.5" customHeight="1" x14ac:dyDescent="0.35">
      <c r="A19" s="62" t="s">
        <v>31</v>
      </c>
      <c r="B19" s="63"/>
      <c r="C19" s="64" t="s">
        <v>32</v>
      </c>
      <c r="D19" s="65"/>
      <c r="E19" s="65"/>
      <c r="F19" s="66"/>
      <c r="G19" s="62" t="s">
        <v>33</v>
      </c>
      <c r="H19" s="67"/>
      <c r="I19" s="64" t="s">
        <v>34</v>
      </c>
      <c r="J19" s="65"/>
      <c r="K19" s="66"/>
      <c r="L19" s="62" t="s">
        <v>35</v>
      </c>
      <c r="M19" s="67"/>
      <c r="N19" s="64" t="s">
        <v>36</v>
      </c>
      <c r="O19" s="68"/>
      <c r="P19" s="65"/>
      <c r="Q19" s="65"/>
      <c r="R19" s="65"/>
      <c r="S19" s="66"/>
    </row>
    <row r="20" spans="1:19" s="12" customFormat="1" ht="18.95" customHeight="1" x14ac:dyDescent="0.35">
      <c r="A20" s="69" t="s">
        <v>37</v>
      </c>
      <c r="B20" s="70" t="s">
        <v>38</v>
      </c>
      <c r="C20" s="71"/>
      <c r="D20" s="72" t="s">
        <v>39</v>
      </c>
      <c r="E20" s="73">
        <v>0</v>
      </c>
      <c r="F20" s="74"/>
      <c r="G20" s="69" t="s">
        <v>40</v>
      </c>
      <c r="H20" s="75" t="s">
        <v>41</v>
      </c>
      <c r="I20" s="76"/>
      <c r="J20" s="77"/>
      <c r="K20" s="78"/>
      <c r="L20" s="69" t="s">
        <v>42</v>
      </c>
      <c r="M20" s="79" t="s">
        <v>43</v>
      </c>
      <c r="N20" s="80"/>
      <c r="O20" s="49"/>
      <c r="P20" s="80"/>
      <c r="Q20" s="81">
        <v>0</v>
      </c>
      <c r="R20" s="73">
        <v>0</v>
      </c>
      <c r="S20" s="74"/>
    </row>
    <row r="21" spans="1:19" s="12" customFormat="1" ht="18.95" customHeight="1" x14ac:dyDescent="0.35">
      <c r="A21" s="69" t="s">
        <v>44</v>
      </c>
      <c r="B21" s="82"/>
      <c r="C21" s="83"/>
      <c r="D21" s="72" t="s">
        <v>5</v>
      </c>
      <c r="E21" s="73">
        <v>0</v>
      </c>
      <c r="F21" s="74"/>
      <c r="G21" s="69" t="s">
        <v>45</v>
      </c>
      <c r="H21" s="21" t="s">
        <v>46</v>
      </c>
      <c r="I21" s="76"/>
      <c r="J21" s="77"/>
      <c r="K21" s="78"/>
      <c r="L21" s="69" t="s">
        <v>47</v>
      </c>
      <c r="M21" s="79" t="s">
        <v>48</v>
      </c>
      <c r="N21" s="80"/>
      <c r="O21" s="49"/>
      <c r="P21" s="80"/>
      <c r="Q21" s="81">
        <v>0</v>
      </c>
      <c r="R21" s="73">
        <v>0</v>
      </c>
      <c r="S21" s="74"/>
    </row>
    <row r="22" spans="1:19" s="12" customFormat="1" ht="18.95" customHeight="1" x14ac:dyDescent="0.35">
      <c r="A22" s="69" t="s">
        <v>49</v>
      </c>
      <c r="B22" s="70" t="s">
        <v>50</v>
      </c>
      <c r="C22" s="71"/>
      <c r="D22" s="72" t="s">
        <v>39</v>
      </c>
      <c r="E22" s="215">
        <v>0</v>
      </c>
      <c r="F22" s="74"/>
      <c r="G22" s="69" t="s">
        <v>51</v>
      </c>
      <c r="H22" s="75" t="s">
        <v>52</v>
      </c>
      <c r="I22" s="76"/>
      <c r="J22" s="77"/>
      <c r="K22" s="78"/>
      <c r="L22" s="69" t="s">
        <v>53</v>
      </c>
      <c r="M22" s="79" t="s">
        <v>54</v>
      </c>
      <c r="N22" s="80"/>
      <c r="O22" s="49"/>
      <c r="P22" s="80"/>
      <c r="Q22" s="81">
        <v>0</v>
      </c>
      <c r="R22" s="73">
        <v>0</v>
      </c>
      <c r="S22" s="74"/>
    </row>
    <row r="23" spans="1:19" s="12" customFormat="1" ht="18.95" customHeight="1" x14ac:dyDescent="0.35">
      <c r="A23" s="69" t="s">
        <v>55</v>
      </c>
      <c r="B23" s="82"/>
      <c r="C23" s="83"/>
      <c r="D23" s="72" t="s">
        <v>5</v>
      </c>
      <c r="E23" s="215">
        <v>0</v>
      </c>
      <c r="F23" s="74"/>
      <c r="G23" s="69" t="s">
        <v>56</v>
      </c>
      <c r="H23" s="75"/>
      <c r="I23" s="76"/>
      <c r="J23" s="77"/>
      <c r="K23" s="78"/>
      <c r="L23" s="69" t="s">
        <v>57</v>
      </c>
      <c r="M23" s="79" t="s">
        <v>58</v>
      </c>
      <c r="N23" s="80"/>
      <c r="O23" s="49"/>
      <c r="P23" s="80"/>
      <c r="Q23" s="81">
        <v>0.02</v>
      </c>
      <c r="R23" s="73">
        <v>0</v>
      </c>
      <c r="S23" s="74"/>
    </row>
    <row r="24" spans="1:19" s="12" customFormat="1" ht="18.95" customHeight="1" x14ac:dyDescent="0.35">
      <c r="A24" s="69" t="s">
        <v>59</v>
      </c>
      <c r="B24" s="70" t="s">
        <v>60</v>
      </c>
      <c r="C24" s="71"/>
      <c r="D24" s="72" t="s">
        <v>39</v>
      </c>
      <c r="E24" s="73">
        <v>0</v>
      </c>
      <c r="F24" s="74"/>
      <c r="G24" s="84"/>
      <c r="H24" s="80"/>
      <c r="I24" s="76"/>
      <c r="J24" s="77"/>
      <c r="K24" s="78"/>
      <c r="L24" s="69" t="s">
        <v>61</v>
      </c>
      <c r="M24" s="79" t="s">
        <v>62</v>
      </c>
      <c r="N24" s="80"/>
      <c r="O24" s="85"/>
      <c r="P24" s="86"/>
      <c r="Q24" s="81">
        <v>3.5000000000000003E-2</v>
      </c>
      <c r="R24" s="73">
        <v>0</v>
      </c>
      <c r="S24" s="74"/>
    </row>
    <row r="25" spans="1:19" s="12" customFormat="1" ht="18.95" customHeight="1" x14ac:dyDescent="0.35">
      <c r="A25" s="69" t="s">
        <v>63</v>
      </c>
      <c r="B25" s="82"/>
      <c r="C25" s="83"/>
      <c r="D25" s="72" t="s">
        <v>5</v>
      </c>
      <c r="E25" s="73">
        <v>0</v>
      </c>
      <c r="F25" s="74"/>
      <c r="G25" s="84"/>
      <c r="H25" s="80"/>
      <c r="I25" s="76"/>
      <c r="J25" s="77"/>
      <c r="K25" s="78"/>
      <c r="L25" s="69" t="s">
        <v>64</v>
      </c>
      <c r="M25" s="75" t="s">
        <v>65</v>
      </c>
      <c r="N25" s="80"/>
      <c r="O25" s="49"/>
      <c r="P25" s="80"/>
      <c r="Q25" s="76"/>
      <c r="R25" s="73">
        <v>0</v>
      </c>
      <c r="S25" s="74"/>
    </row>
    <row r="26" spans="1:19" s="12" customFormat="1" ht="18.95" customHeight="1" x14ac:dyDescent="0.35">
      <c r="A26" s="69" t="s">
        <v>66</v>
      </c>
      <c r="B26" s="288" t="s">
        <v>67</v>
      </c>
      <c r="C26" s="288"/>
      <c r="D26" s="288"/>
      <c r="E26" s="73">
        <f>SUM(E20:E25)</f>
        <v>0</v>
      </c>
      <c r="F26" s="74"/>
      <c r="G26" s="69" t="s">
        <v>68</v>
      </c>
      <c r="H26" s="87" t="s">
        <v>69</v>
      </c>
      <c r="I26" s="76"/>
      <c r="J26" s="77">
        <f>SUM(J20:J22)</f>
        <v>0</v>
      </c>
      <c r="K26" s="78"/>
      <c r="L26" s="69" t="s">
        <v>70</v>
      </c>
      <c r="M26" s="87" t="s">
        <v>71</v>
      </c>
      <c r="N26" s="80"/>
      <c r="O26" s="49"/>
      <c r="P26" s="80"/>
      <c r="Q26" s="76"/>
      <c r="R26" s="73">
        <f>SUM(R20:R25)</f>
        <v>0</v>
      </c>
      <c r="S26" s="74"/>
    </row>
    <row r="27" spans="1:19" s="12" customFormat="1" ht="18.95" customHeight="1" x14ac:dyDescent="0.35">
      <c r="A27" s="88" t="s">
        <v>72</v>
      </c>
      <c r="B27" s="89" t="s">
        <v>73</v>
      </c>
      <c r="C27" s="90"/>
      <c r="D27" s="91"/>
      <c r="E27" s="92">
        <v>0</v>
      </c>
      <c r="F27" s="32"/>
      <c r="G27" s="88" t="s">
        <v>74</v>
      </c>
      <c r="H27" s="89" t="s">
        <v>75</v>
      </c>
      <c r="I27" s="91"/>
      <c r="J27" s="59">
        <v>0</v>
      </c>
      <c r="K27" s="93"/>
      <c r="L27" s="88" t="s">
        <v>76</v>
      </c>
      <c r="M27" s="89" t="s">
        <v>77</v>
      </c>
      <c r="N27" s="90"/>
      <c r="O27" s="39"/>
      <c r="P27" s="90"/>
      <c r="Q27" s="91"/>
      <c r="R27" s="92">
        <v>0</v>
      </c>
      <c r="S27" s="32"/>
    </row>
    <row r="28" spans="1:19" s="12" customFormat="1" ht="19.5" customHeight="1" x14ac:dyDescent="0.35">
      <c r="A28" s="94" t="s">
        <v>19</v>
      </c>
      <c r="B28" s="95"/>
      <c r="C28" s="95"/>
      <c r="D28" s="95"/>
      <c r="E28" s="95"/>
      <c r="F28" s="96"/>
      <c r="G28" s="97"/>
      <c r="H28" s="98"/>
      <c r="I28" s="98"/>
      <c r="J28" s="99"/>
      <c r="K28" s="98"/>
      <c r="L28" s="62" t="s">
        <v>78</v>
      </c>
      <c r="M28" s="47"/>
      <c r="N28" s="64" t="s">
        <v>79</v>
      </c>
      <c r="O28" s="68"/>
      <c r="P28" s="46"/>
      <c r="Q28" s="46"/>
      <c r="R28" s="46"/>
      <c r="S28" s="50"/>
    </row>
    <row r="29" spans="1:19" s="12" customFormat="1" ht="19.5" customHeight="1" x14ac:dyDescent="0.35">
      <c r="A29" s="19"/>
      <c r="B29" s="21"/>
      <c r="C29" s="21"/>
      <c r="D29" s="21"/>
      <c r="E29" s="21"/>
      <c r="F29" s="100"/>
      <c r="G29" s="101"/>
      <c r="H29" s="21"/>
      <c r="I29" s="21"/>
      <c r="J29" s="21"/>
      <c r="K29" s="21"/>
      <c r="L29" s="69" t="s">
        <v>80</v>
      </c>
      <c r="M29" s="75" t="s">
        <v>81</v>
      </c>
      <c r="N29" s="80"/>
      <c r="O29" s="49"/>
      <c r="P29" s="80"/>
      <c r="Q29" s="76"/>
      <c r="R29" s="73">
        <f>SUM(E26,J26,R26,E27,J27,R27)</f>
        <v>0</v>
      </c>
      <c r="S29" s="74"/>
    </row>
    <row r="30" spans="1:19" s="12" customFormat="1" ht="19.5" customHeight="1" x14ac:dyDescent="0.3">
      <c r="A30" s="102"/>
      <c r="B30" s="21"/>
      <c r="C30" s="21"/>
      <c r="D30" s="21"/>
      <c r="E30" s="21"/>
      <c r="F30" s="100"/>
      <c r="G30" s="103"/>
      <c r="H30" s="21"/>
      <c r="I30" s="21"/>
      <c r="J30" s="21"/>
      <c r="K30" s="21"/>
      <c r="L30" s="69" t="s">
        <v>82</v>
      </c>
      <c r="M30" s="289" t="s">
        <v>83</v>
      </c>
      <c r="N30" s="290"/>
      <c r="O30" s="290"/>
      <c r="P30" s="290"/>
      <c r="Q30" s="76"/>
      <c r="R30" s="104">
        <f>R29*0.2</f>
        <v>0</v>
      </c>
      <c r="S30" s="105"/>
    </row>
    <row r="31" spans="1:19" s="12" customFormat="1" ht="19.5" customHeight="1" x14ac:dyDescent="0.35">
      <c r="A31" s="102" t="s">
        <v>84</v>
      </c>
      <c r="B31" s="106"/>
      <c r="C31" s="106"/>
      <c r="D31" s="106"/>
      <c r="E31" s="107"/>
      <c r="F31" s="108"/>
      <c r="G31" s="103" t="s">
        <v>85</v>
      </c>
      <c r="H31" s="107"/>
      <c r="I31" s="21"/>
      <c r="J31" s="21"/>
      <c r="K31" s="21"/>
      <c r="L31" s="88" t="s">
        <v>86</v>
      </c>
      <c r="M31" s="109" t="s">
        <v>87</v>
      </c>
      <c r="N31" s="90"/>
      <c r="O31" s="39"/>
      <c r="P31" s="90"/>
      <c r="Q31" s="91"/>
      <c r="R31" s="110">
        <f>SUM(R29:R30)</f>
        <v>0</v>
      </c>
      <c r="S31" s="111"/>
    </row>
    <row r="32" spans="1:19" s="12" customFormat="1" ht="19.5" customHeight="1" x14ac:dyDescent="0.35">
      <c r="A32" s="112" t="s">
        <v>18</v>
      </c>
      <c r="B32" s="113"/>
      <c r="C32" s="113"/>
      <c r="D32" s="113"/>
      <c r="E32" s="113"/>
      <c r="F32" s="113"/>
      <c r="G32" s="114"/>
      <c r="H32" s="113"/>
      <c r="I32" s="113"/>
      <c r="J32" s="113"/>
      <c r="K32" s="113"/>
      <c r="L32" s="115"/>
      <c r="M32" s="116"/>
      <c r="N32" s="117"/>
      <c r="O32" s="68"/>
      <c r="P32" s="118"/>
      <c r="Q32" s="118"/>
      <c r="R32" s="119"/>
      <c r="S32" s="120"/>
    </row>
    <row r="33" spans="1:19" s="12" customFormat="1" ht="19.5" customHeight="1" x14ac:dyDescent="0.35">
      <c r="A33" s="121"/>
      <c r="B33" s="122"/>
      <c r="C33" s="122"/>
      <c r="D33" s="122"/>
      <c r="E33" s="122"/>
      <c r="F33" s="122"/>
      <c r="G33" s="123"/>
      <c r="H33" s="122"/>
      <c r="I33" s="122"/>
      <c r="J33" s="122"/>
      <c r="K33" s="122"/>
      <c r="L33" s="124"/>
      <c r="M33" s="125"/>
      <c r="N33" s="125"/>
      <c r="O33" s="126"/>
      <c r="P33" s="125"/>
      <c r="Q33" s="125"/>
      <c r="R33" s="73"/>
      <c r="S33" s="127"/>
    </row>
    <row r="34" spans="1:19" s="12" customFormat="1" ht="19.5" customHeight="1" x14ac:dyDescent="0.35">
      <c r="A34" s="121"/>
      <c r="B34" s="122"/>
      <c r="C34" s="122"/>
      <c r="D34" s="122"/>
      <c r="E34" s="122"/>
      <c r="F34" s="122"/>
      <c r="G34" s="123"/>
      <c r="H34" s="122"/>
      <c r="I34" s="122"/>
      <c r="J34" s="122"/>
      <c r="K34" s="122"/>
      <c r="L34" s="128"/>
      <c r="M34" s="126"/>
      <c r="N34" s="126"/>
      <c r="O34" s="126"/>
      <c r="P34" s="126"/>
      <c r="Q34" s="126"/>
      <c r="R34" s="104"/>
      <c r="S34" s="129"/>
    </row>
    <row r="35" spans="1:19" s="12" customFormat="1" ht="19.5" customHeight="1" x14ac:dyDescent="0.3">
      <c r="A35" s="102" t="s">
        <v>84</v>
      </c>
      <c r="B35" s="107"/>
      <c r="C35" s="107"/>
      <c r="D35" s="107"/>
      <c r="E35" s="107"/>
      <c r="F35" s="107"/>
      <c r="G35" s="103" t="s">
        <v>85</v>
      </c>
      <c r="H35" s="107"/>
      <c r="I35" s="122"/>
      <c r="J35" s="122"/>
      <c r="K35" s="122"/>
      <c r="L35" s="130"/>
      <c r="M35" s="131"/>
      <c r="N35" s="131"/>
      <c r="O35" s="131"/>
      <c r="P35" s="131"/>
      <c r="Q35" s="131"/>
      <c r="R35" s="132"/>
      <c r="S35" s="133"/>
    </row>
    <row r="36" spans="1:19" s="12" customFormat="1" ht="19.5" customHeight="1" x14ac:dyDescent="0.3">
      <c r="A36" s="112" t="s">
        <v>20</v>
      </c>
      <c r="B36" s="134"/>
      <c r="C36" s="134"/>
      <c r="D36" s="134"/>
      <c r="E36" s="134"/>
      <c r="F36" s="71"/>
      <c r="G36" s="135"/>
      <c r="H36" s="134"/>
      <c r="I36" s="134"/>
      <c r="J36" s="134"/>
      <c r="K36" s="134"/>
      <c r="L36" s="62" t="s">
        <v>88</v>
      </c>
      <c r="M36" s="47"/>
      <c r="N36" s="64" t="s">
        <v>89</v>
      </c>
      <c r="O36" s="68"/>
      <c r="P36" s="46"/>
      <c r="Q36" s="46"/>
      <c r="R36" s="136"/>
      <c r="S36" s="50"/>
    </row>
    <row r="37" spans="1:19" s="12" customFormat="1" ht="19.5" customHeight="1" x14ac:dyDescent="0.35">
      <c r="A37" s="137"/>
      <c r="B37" s="21"/>
      <c r="C37" s="21"/>
      <c r="D37" s="21"/>
      <c r="E37" s="21"/>
      <c r="F37" s="100"/>
      <c r="G37" s="138"/>
      <c r="H37" s="21"/>
      <c r="I37" s="21"/>
      <c r="J37" s="21"/>
      <c r="K37" s="21"/>
      <c r="L37" s="69" t="s">
        <v>90</v>
      </c>
      <c r="M37" s="75" t="s">
        <v>91</v>
      </c>
      <c r="N37" s="80"/>
      <c r="O37" s="49"/>
      <c r="P37" s="80"/>
      <c r="Q37" s="76"/>
      <c r="R37" s="73">
        <v>0</v>
      </c>
      <c r="S37" s="74"/>
    </row>
    <row r="38" spans="1:19" s="12" customFormat="1" ht="19.5" customHeight="1" x14ac:dyDescent="0.35">
      <c r="A38" s="19"/>
      <c r="B38" s="21"/>
      <c r="C38" s="21"/>
      <c r="D38" s="21"/>
      <c r="E38" s="21"/>
      <c r="F38" s="100"/>
      <c r="G38" s="138"/>
      <c r="H38" s="21"/>
      <c r="I38" s="21"/>
      <c r="J38" s="21"/>
      <c r="K38" s="21"/>
      <c r="L38" s="69" t="s">
        <v>92</v>
      </c>
      <c r="M38" s="75" t="s">
        <v>93</v>
      </c>
      <c r="N38" s="80"/>
      <c r="O38" s="49"/>
      <c r="P38" s="80"/>
      <c r="Q38" s="76"/>
      <c r="R38" s="73">
        <v>0</v>
      </c>
      <c r="S38" s="74"/>
    </row>
    <row r="39" spans="1:19" s="12" customFormat="1" ht="19.5" customHeight="1" x14ac:dyDescent="0.3">
      <c r="A39" s="139" t="s">
        <v>84</v>
      </c>
      <c r="B39" s="140"/>
      <c r="C39" s="140"/>
      <c r="D39" s="140"/>
      <c r="E39" s="140"/>
      <c r="F39" s="141"/>
      <c r="G39" s="142" t="s">
        <v>85</v>
      </c>
      <c r="H39" s="140"/>
      <c r="I39" s="39"/>
      <c r="J39" s="39"/>
      <c r="K39" s="39"/>
      <c r="L39" s="88" t="s">
        <v>94</v>
      </c>
      <c r="M39" s="89" t="s">
        <v>95</v>
      </c>
      <c r="N39" s="90"/>
      <c r="O39" s="39"/>
      <c r="P39" s="90"/>
      <c r="Q39" s="91"/>
      <c r="R39" s="54">
        <v>0</v>
      </c>
      <c r="S39" s="111"/>
    </row>
  </sheetData>
  <mergeCells count="8">
    <mergeCell ref="B26:D26"/>
    <mergeCell ref="M30:P30"/>
    <mergeCell ref="E2:P2"/>
    <mergeCell ref="E5:J5"/>
    <mergeCell ref="E6:J6"/>
    <mergeCell ref="E7:J7"/>
    <mergeCell ref="E9:K9"/>
    <mergeCell ref="E11:L12"/>
  </mergeCells>
  <pageMargins left="0.70866141732283472" right="0.70866141732283472" top="0.74803149606299213" bottom="0.74803149606299213" header="0.31496062992125984" footer="0.31496062992125984"/>
  <pageSetup paperSize="9" scale="9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M180"/>
  <sheetViews>
    <sheetView zoomScale="130" zoomScaleNormal="130" workbookViewId="0">
      <pane ySplit="7" topLeftCell="A134" activePane="bottomLeft" state="frozen"/>
      <selection pane="bottomLeft" activeCell="H37" sqref="H37"/>
    </sheetView>
  </sheetViews>
  <sheetFormatPr defaultRowHeight="12.75" x14ac:dyDescent="0.35"/>
  <cols>
    <col min="1" max="1" width="4.265625" customWidth="1"/>
    <col min="2" max="2" width="22" style="1" customWidth="1"/>
    <col min="3" max="3" width="31" style="1" customWidth="1"/>
    <col min="4" max="4" width="37.265625" style="1" customWidth="1"/>
    <col min="5" max="5" width="5.265625" style="3" customWidth="1"/>
    <col min="6" max="6" width="5.265625" customWidth="1"/>
    <col min="7" max="7" width="7.265625" customWidth="1"/>
    <col min="8" max="8" width="8.265625" customWidth="1"/>
    <col min="9" max="9" width="7.265625" customWidth="1"/>
    <col min="10" max="10" width="8.265625" customWidth="1"/>
    <col min="11" max="11" width="5.73046875" style="162" customWidth="1"/>
    <col min="12" max="12" width="1.73046875" style="8" customWidth="1"/>
    <col min="13" max="13" width="11.59765625" customWidth="1"/>
  </cols>
  <sheetData>
    <row r="1" spans="1:13" x14ac:dyDescent="0.35">
      <c r="A1" s="330" t="s">
        <v>96</v>
      </c>
      <c r="B1" s="331"/>
      <c r="C1" s="328" t="s">
        <v>382</v>
      </c>
      <c r="D1" s="329"/>
      <c r="E1" s="332" t="s">
        <v>97</v>
      </c>
      <c r="F1" s="333"/>
      <c r="G1" s="333"/>
      <c r="H1" s="333"/>
      <c r="I1" s="333"/>
      <c r="J1" s="334"/>
    </row>
    <row r="2" spans="1:13" x14ac:dyDescent="0.35">
      <c r="A2" s="346" t="s">
        <v>113</v>
      </c>
      <c r="B2" s="347"/>
      <c r="C2" s="317" t="s">
        <v>224</v>
      </c>
      <c r="D2" s="350"/>
      <c r="E2" s="335" t="s">
        <v>98</v>
      </c>
      <c r="F2" s="336"/>
      <c r="G2" s="336"/>
      <c r="H2" s="336"/>
      <c r="I2" s="336"/>
      <c r="J2" s="337"/>
    </row>
    <row r="3" spans="1:13" x14ac:dyDescent="0.35">
      <c r="A3" s="346" t="s">
        <v>2</v>
      </c>
      <c r="B3" s="347"/>
      <c r="C3" s="317" t="s">
        <v>393</v>
      </c>
      <c r="D3" s="318"/>
      <c r="E3" s="338"/>
      <c r="F3" s="336"/>
      <c r="G3" s="336"/>
      <c r="H3" s="336"/>
      <c r="I3" s="336"/>
      <c r="J3" s="337"/>
    </row>
    <row r="4" spans="1:13" x14ac:dyDescent="0.35">
      <c r="A4" s="346" t="s">
        <v>0</v>
      </c>
      <c r="B4" s="347"/>
      <c r="C4" s="317" t="s">
        <v>115</v>
      </c>
      <c r="D4" s="318"/>
      <c r="E4" s="338"/>
      <c r="F4" s="336"/>
      <c r="G4" s="336"/>
      <c r="H4" s="336"/>
      <c r="I4" s="336"/>
      <c r="J4" s="337"/>
    </row>
    <row r="5" spans="1:13" ht="13.15" thickBot="1" x14ac:dyDescent="0.4">
      <c r="A5" s="346" t="s">
        <v>7</v>
      </c>
      <c r="B5" s="347"/>
      <c r="C5" s="317" t="s">
        <v>116</v>
      </c>
      <c r="D5" s="318"/>
      <c r="E5" s="339"/>
      <c r="F5" s="340"/>
      <c r="G5" s="340"/>
      <c r="H5" s="340"/>
      <c r="I5" s="340"/>
      <c r="J5" s="341"/>
      <c r="M5" s="5"/>
    </row>
    <row r="6" spans="1:13" ht="13.15" thickBot="1" x14ac:dyDescent="0.4">
      <c r="A6" s="344" t="s">
        <v>6</v>
      </c>
      <c r="B6" s="345"/>
      <c r="C6" s="348" t="s">
        <v>117</v>
      </c>
      <c r="D6" s="349"/>
      <c r="E6" s="342" t="s">
        <v>9</v>
      </c>
      <c r="F6" s="343"/>
      <c r="G6" s="321" t="s">
        <v>4</v>
      </c>
      <c r="H6" s="322"/>
      <c r="I6" s="319" t="s">
        <v>5</v>
      </c>
      <c r="J6" s="320"/>
      <c r="K6" s="164"/>
      <c r="L6" s="164"/>
    </row>
    <row r="7" spans="1:13" s="2" customFormat="1" ht="41.25" thickBot="1" x14ac:dyDescent="0.4">
      <c r="A7" s="146" t="s">
        <v>1</v>
      </c>
      <c r="B7" s="147" t="s">
        <v>101</v>
      </c>
      <c r="C7" s="147" t="s">
        <v>3</v>
      </c>
      <c r="D7" s="148" t="s">
        <v>100</v>
      </c>
      <c r="E7" s="149" t="s">
        <v>8</v>
      </c>
      <c r="F7" s="150" t="s">
        <v>102</v>
      </c>
      <c r="G7" s="149" t="s">
        <v>103</v>
      </c>
      <c r="H7" s="151" t="s">
        <v>104</v>
      </c>
      <c r="I7" s="147" t="s">
        <v>103</v>
      </c>
      <c r="J7" s="151" t="s">
        <v>104</v>
      </c>
      <c r="K7" s="187" t="s">
        <v>114</v>
      </c>
      <c r="L7" s="165"/>
    </row>
    <row r="8" spans="1:13" ht="13.15" thickBot="1" x14ac:dyDescent="0.4">
      <c r="A8" s="152"/>
      <c r="B8" s="195" t="s">
        <v>230</v>
      </c>
      <c r="C8" s="153"/>
      <c r="D8" s="153"/>
      <c r="E8" s="154"/>
      <c r="F8" s="154"/>
      <c r="G8" s="154"/>
      <c r="H8" s="154"/>
      <c r="I8" s="154"/>
      <c r="J8" s="155"/>
      <c r="K8" s="155"/>
      <c r="L8" s="166"/>
    </row>
    <row r="9" spans="1:13" s="4" customFormat="1" ht="12.75" customHeight="1" x14ac:dyDescent="0.35">
      <c r="A9" s="272">
        <f t="shared" ref="A9:A54" si="0">ROW(A9)-8</f>
        <v>1</v>
      </c>
      <c r="B9" s="273" t="s">
        <v>119</v>
      </c>
      <c r="C9" s="274" t="s">
        <v>120</v>
      </c>
      <c r="D9" s="271" t="s">
        <v>227</v>
      </c>
      <c r="E9" s="275" t="s">
        <v>44</v>
      </c>
      <c r="F9" s="276" t="s">
        <v>118</v>
      </c>
      <c r="G9" s="270"/>
      <c r="H9" s="281"/>
      <c r="I9" s="282"/>
      <c r="J9" s="281"/>
      <c r="K9" s="277"/>
      <c r="L9" s="167"/>
    </row>
    <row r="10" spans="1:13" s="4" customFormat="1" ht="12.75" customHeight="1" x14ac:dyDescent="0.35">
      <c r="A10" s="169">
        <f t="shared" si="0"/>
        <v>2</v>
      </c>
      <c r="B10" s="220" t="s">
        <v>121</v>
      </c>
      <c r="C10" s="221" t="s">
        <v>122</v>
      </c>
      <c r="D10" s="194" t="s">
        <v>228</v>
      </c>
      <c r="E10" s="222" t="s">
        <v>44</v>
      </c>
      <c r="F10" s="223" t="s">
        <v>118</v>
      </c>
      <c r="G10" s="239"/>
      <c r="H10" s="263"/>
      <c r="I10" s="268"/>
      <c r="J10" s="263"/>
      <c r="K10" s="278"/>
      <c r="L10" s="167"/>
    </row>
    <row r="11" spans="1:13" s="4" customFormat="1" ht="25.5" customHeight="1" x14ac:dyDescent="0.35">
      <c r="A11" s="169">
        <f t="shared" si="0"/>
        <v>3</v>
      </c>
      <c r="B11" s="220" t="s">
        <v>256</v>
      </c>
      <c r="C11" s="221" t="s">
        <v>255</v>
      </c>
      <c r="D11" s="193" t="s">
        <v>229</v>
      </c>
      <c r="E11" s="222" t="s">
        <v>37</v>
      </c>
      <c r="F11" s="223" t="s">
        <v>118</v>
      </c>
      <c r="G11" s="239"/>
      <c r="H11" s="263"/>
      <c r="I11" s="268"/>
      <c r="J11" s="263"/>
      <c r="K11" s="278"/>
      <c r="L11" s="167"/>
    </row>
    <row r="12" spans="1:13" s="4" customFormat="1" ht="36" x14ac:dyDescent="0.35">
      <c r="A12" s="169">
        <f t="shared" si="0"/>
        <v>4</v>
      </c>
      <c r="B12" s="220" t="s">
        <v>123</v>
      </c>
      <c r="C12" s="221" t="s">
        <v>124</v>
      </c>
      <c r="D12" s="225" t="s">
        <v>215</v>
      </c>
      <c r="E12" s="222" t="s">
        <v>55</v>
      </c>
      <c r="F12" s="223" t="s">
        <v>118</v>
      </c>
      <c r="G12" s="239"/>
      <c r="H12" s="263"/>
      <c r="I12" s="268"/>
      <c r="J12" s="263"/>
      <c r="K12" s="278"/>
      <c r="L12" s="167"/>
    </row>
    <row r="13" spans="1:13" s="4" customFormat="1" ht="36" x14ac:dyDescent="0.35">
      <c r="A13" s="169">
        <f t="shared" si="0"/>
        <v>5</v>
      </c>
      <c r="B13" s="235" t="s">
        <v>125</v>
      </c>
      <c r="C13" s="221" t="s">
        <v>125</v>
      </c>
      <c r="D13" s="225" t="s">
        <v>231</v>
      </c>
      <c r="E13" s="222" t="s">
        <v>59</v>
      </c>
      <c r="F13" s="223" t="s">
        <v>118</v>
      </c>
      <c r="G13" s="239"/>
      <c r="H13" s="263"/>
      <c r="I13" s="268"/>
      <c r="J13" s="263"/>
      <c r="K13" s="278"/>
      <c r="L13" s="167"/>
    </row>
    <row r="14" spans="1:13" s="4" customFormat="1" x14ac:dyDescent="0.35">
      <c r="A14" s="169">
        <f t="shared" si="0"/>
        <v>6</v>
      </c>
      <c r="B14" s="235" t="s">
        <v>126</v>
      </c>
      <c r="C14" s="221" t="s">
        <v>127</v>
      </c>
      <c r="D14" s="225" t="s">
        <v>128</v>
      </c>
      <c r="E14" s="222" t="s">
        <v>44</v>
      </c>
      <c r="F14" s="223" t="s">
        <v>118</v>
      </c>
      <c r="G14" s="239"/>
      <c r="H14" s="263"/>
      <c r="I14" s="268"/>
      <c r="J14" s="263"/>
      <c r="K14" s="278"/>
      <c r="L14" s="167"/>
    </row>
    <row r="15" spans="1:13" s="4" customFormat="1" ht="36" x14ac:dyDescent="0.35">
      <c r="A15" s="169">
        <f t="shared" si="0"/>
        <v>7</v>
      </c>
      <c r="B15" s="235" t="s">
        <v>129</v>
      </c>
      <c r="C15" s="221" t="s">
        <v>130</v>
      </c>
      <c r="D15" s="225" t="s">
        <v>131</v>
      </c>
      <c r="E15" s="222" t="s">
        <v>55</v>
      </c>
      <c r="F15" s="223" t="s">
        <v>118</v>
      </c>
      <c r="G15" s="239"/>
      <c r="H15" s="263"/>
      <c r="I15" s="268"/>
      <c r="J15" s="263"/>
      <c r="K15" s="278"/>
      <c r="L15" s="167"/>
    </row>
    <row r="16" spans="1:13" s="4" customFormat="1" ht="36" x14ac:dyDescent="0.35">
      <c r="A16" s="169">
        <f t="shared" si="0"/>
        <v>8</v>
      </c>
      <c r="B16" s="235" t="s">
        <v>132</v>
      </c>
      <c r="C16" s="221" t="s">
        <v>133</v>
      </c>
      <c r="D16" s="225" t="s">
        <v>131</v>
      </c>
      <c r="E16" s="222" t="s">
        <v>55</v>
      </c>
      <c r="F16" s="223" t="s">
        <v>118</v>
      </c>
      <c r="G16" s="239"/>
      <c r="H16" s="263"/>
      <c r="I16" s="268"/>
      <c r="J16" s="263"/>
      <c r="K16" s="278"/>
      <c r="L16" s="167"/>
    </row>
    <row r="17" spans="1:13" s="4" customFormat="1" ht="36" x14ac:dyDescent="0.35">
      <c r="A17" s="169">
        <f t="shared" si="0"/>
        <v>9</v>
      </c>
      <c r="B17" s="235" t="s">
        <v>134</v>
      </c>
      <c r="C17" s="221" t="s">
        <v>134</v>
      </c>
      <c r="D17" s="225" t="s">
        <v>131</v>
      </c>
      <c r="E17" s="222" t="s">
        <v>55</v>
      </c>
      <c r="F17" s="223" t="s">
        <v>118</v>
      </c>
      <c r="G17" s="239"/>
      <c r="H17" s="263"/>
      <c r="I17" s="268"/>
      <c r="J17" s="263"/>
      <c r="K17" s="278"/>
      <c r="L17" s="167"/>
    </row>
    <row r="18" spans="1:13" s="4" customFormat="1" x14ac:dyDescent="0.35">
      <c r="A18" s="169">
        <f t="shared" si="0"/>
        <v>10</v>
      </c>
      <c r="B18" s="220" t="s">
        <v>135</v>
      </c>
      <c r="C18" s="221" t="s">
        <v>136</v>
      </c>
      <c r="D18" s="225" t="s">
        <v>137</v>
      </c>
      <c r="E18" s="222" t="s">
        <v>37</v>
      </c>
      <c r="F18" s="223" t="s">
        <v>118</v>
      </c>
      <c r="G18" s="239"/>
      <c r="H18" s="263"/>
      <c r="I18" s="268"/>
      <c r="J18" s="263"/>
      <c r="K18" s="278"/>
      <c r="L18" s="167"/>
    </row>
    <row r="19" spans="1:13" s="4" customFormat="1" ht="18" x14ac:dyDescent="0.35">
      <c r="A19" s="169">
        <f t="shared" si="0"/>
        <v>11</v>
      </c>
      <c r="B19" s="220" t="s">
        <v>138</v>
      </c>
      <c r="C19" s="221" t="s">
        <v>139</v>
      </c>
      <c r="D19" s="225" t="s">
        <v>140</v>
      </c>
      <c r="E19" s="222" t="s">
        <v>37</v>
      </c>
      <c r="F19" s="223" t="s">
        <v>118</v>
      </c>
      <c r="G19" s="239"/>
      <c r="H19" s="263"/>
      <c r="I19" s="268"/>
      <c r="J19" s="263"/>
      <c r="K19" s="278"/>
      <c r="L19" s="167"/>
      <c r="M19" s="287"/>
    </row>
    <row r="20" spans="1:13" s="4" customFormat="1" x14ac:dyDescent="0.35">
      <c r="A20" s="169">
        <f>ROW(A20)-8</f>
        <v>12</v>
      </c>
      <c r="B20" s="220" t="s">
        <v>165</v>
      </c>
      <c r="C20" s="221" t="s">
        <v>166</v>
      </c>
      <c r="D20" s="194" t="s">
        <v>236</v>
      </c>
      <c r="E20" s="222" t="s">
        <v>37</v>
      </c>
      <c r="F20" s="223" t="s">
        <v>118</v>
      </c>
      <c r="G20" s="239"/>
      <c r="H20" s="263"/>
      <c r="I20" s="268"/>
      <c r="J20" s="263"/>
      <c r="K20" s="278"/>
      <c r="L20" s="167"/>
    </row>
    <row r="21" spans="1:13" s="4" customFormat="1" x14ac:dyDescent="0.35">
      <c r="A21" s="169">
        <f>ROW(A21)-8</f>
        <v>13</v>
      </c>
      <c r="B21" s="220" t="s">
        <v>167</v>
      </c>
      <c r="C21" s="221" t="s">
        <v>168</v>
      </c>
      <c r="D21" s="194" t="s">
        <v>236</v>
      </c>
      <c r="E21" s="222" t="s">
        <v>37</v>
      </c>
      <c r="F21" s="223" t="s">
        <v>118</v>
      </c>
      <c r="G21" s="239"/>
      <c r="H21" s="263"/>
      <c r="I21" s="268"/>
      <c r="J21" s="263"/>
      <c r="K21" s="278"/>
      <c r="L21" s="167"/>
    </row>
    <row r="22" spans="1:13" s="251" customFormat="1" x14ac:dyDescent="0.35">
      <c r="A22" s="169">
        <f>ROW(A22)-8</f>
        <v>14</v>
      </c>
      <c r="B22" s="269">
        <v>612199022</v>
      </c>
      <c r="C22" s="232" t="s">
        <v>169</v>
      </c>
      <c r="D22" s="233" t="s">
        <v>237</v>
      </c>
      <c r="E22" s="250" t="s">
        <v>37</v>
      </c>
      <c r="F22" s="241" t="s">
        <v>118</v>
      </c>
      <c r="G22" s="283"/>
      <c r="H22" s="263"/>
      <c r="I22" s="268"/>
      <c r="J22" s="263"/>
      <c r="K22" s="279"/>
      <c r="L22" s="167"/>
    </row>
    <row r="23" spans="1:13" s="4" customFormat="1" x14ac:dyDescent="0.35">
      <c r="A23" s="169">
        <f>ROW(A23)-8</f>
        <v>15</v>
      </c>
      <c r="B23" s="220" t="s">
        <v>160</v>
      </c>
      <c r="C23" s="221" t="s">
        <v>161</v>
      </c>
      <c r="D23" s="225" t="s">
        <v>162</v>
      </c>
      <c r="E23" s="222" t="s">
        <v>44</v>
      </c>
      <c r="F23" s="223" t="s">
        <v>118</v>
      </c>
      <c r="G23" s="239"/>
      <c r="H23" s="263"/>
      <c r="I23" s="268"/>
      <c r="J23" s="263"/>
      <c r="K23" s="278"/>
      <c r="L23" s="167"/>
    </row>
    <row r="24" spans="1:13" s="4" customFormat="1" ht="18" x14ac:dyDescent="0.35">
      <c r="A24" s="169">
        <f>ROW(A24)-8</f>
        <v>16</v>
      </c>
      <c r="B24" s="220" t="s">
        <v>163</v>
      </c>
      <c r="C24" s="221" t="s">
        <v>164</v>
      </c>
      <c r="D24" s="225" t="s">
        <v>162</v>
      </c>
      <c r="E24" s="222" t="s">
        <v>44</v>
      </c>
      <c r="F24" s="223" t="s">
        <v>118</v>
      </c>
      <c r="G24" s="239"/>
      <c r="H24" s="263"/>
      <c r="I24" s="268"/>
      <c r="J24" s="263"/>
      <c r="K24" s="278"/>
      <c r="L24" s="167"/>
    </row>
    <row r="25" spans="1:13" s="4" customFormat="1" x14ac:dyDescent="0.35">
      <c r="A25" s="169">
        <f t="shared" si="0"/>
        <v>17</v>
      </c>
      <c r="B25" s="220" t="s">
        <v>141</v>
      </c>
      <c r="C25" s="221" t="s">
        <v>142</v>
      </c>
      <c r="D25" s="194" t="s">
        <v>195</v>
      </c>
      <c r="E25" s="222" t="s">
        <v>37</v>
      </c>
      <c r="F25" s="223" t="s">
        <v>118</v>
      </c>
      <c r="G25" s="239"/>
      <c r="H25" s="263"/>
      <c r="I25" s="268"/>
      <c r="J25" s="263"/>
      <c r="K25" s="278"/>
      <c r="L25" s="167"/>
    </row>
    <row r="26" spans="1:13" s="4" customFormat="1" x14ac:dyDescent="0.35">
      <c r="A26" s="169">
        <f t="shared" si="0"/>
        <v>18</v>
      </c>
      <c r="B26" s="220" t="s">
        <v>143</v>
      </c>
      <c r="C26" s="221" t="s">
        <v>144</v>
      </c>
      <c r="D26" s="194" t="s">
        <v>195</v>
      </c>
      <c r="E26" s="222" t="s">
        <v>37</v>
      </c>
      <c r="F26" s="223" t="s">
        <v>118</v>
      </c>
      <c r="G26" s="239"/>
      <c r="H26" s="263"/>
      <c r="I26" s="268"/>
      <c r="J26" s="263"/>
      <c r="K26" s="278"/>
      <c r="L26" s="167"/>
    </row>
    <row r="27" spans="1:13" s="4" customFormat="1" x14ac:dyDescent="0.35">
      <c r="A27" s="169">
        <f t="shared" si="0"/>
        <v>19</v>
      </c>
      <c r="B27" s="220" t="s">
        <v>145</v>
      </c>
      <c r="C27" s="221" t="s">
        <v>146</v>
      </c>
      <c r="D27" s="194" t="s">
        <v>195</v>
      </c>
      <c r="E27" s="222" t="s">
        <v>37</v>
      </c>
      <c r="F27" s="223" t="s">
        <v>118</v>
      </c>
      <c r="G27" s="239"/>
      <c r="H27" s="263"/>
      <c r="I27" s="268"/>
      <c r="J27" s="263"/>
      <c r="K27" s="278"/>
      <c r="L27" s="167"/>
    </row>
    <row r="28" spans="1:13" s="4" customFormat="1" ht="18" x14ac:dyDescent="0.35">
      <c r="A28" s="169">
        <f t="shared" si="0"/>
        <v>20</v>
      </c>
      <c r="B28" s="220" t="s">
        <v>149</v>
      </c>
      <c r="C28" s="221" t="s">
        <v>150</v>
      </c>
      <c r="D28" s="225" t="s">
        <v>151</v>
      </c>
      <c r="E28" s="222">
        <v>2</v>
      </c>
      <c r="F28" s="223" t="s">
        <v>118</v>
      </c>
      <c r="G28" s="239"/>
      <c r="H28" s="263"/>
      <c r="I28" s="268"/>
      <c r="J28" s="263"/>
      <c r="K28" s="278"/>
      <c r="L28" s="167"/>
    </row>
    <row r="29" spans="1:13" s="4" customFormat="1" x14ac:dyDescent="0.35">
      <c r="A29" s="169">
        <f t="shared" si="0"/>
        <v>21</v>
      </c>
      <c r="B29" s="220" t="s">
        <v>244</v>
      </c>
      <c r="C29" s="221" t="s">
        <v>241</v>
      </c>
      <c r="D29" s="225" t="s">
        <v>240</v>
      </c>
      <c r="E29" s="222">
        <v>1</v>
      </c>
      <c r="F29" s="223" t="s">
        <v>118</v>
      </c>
      <c r="G29" s="239"/>
      <c r="H29" s="263"/>
      <c r="I29" s="268"/>
      <c r="J29" s="263"/>
      <c r="K29" s="278"/>
      <c r="L29" s="167"/>
    </row>
    <row r="30" spans="1:13" s="251" customFormat="1" ht="18" x14ac:dyDescent="0.35">
      <c r="A30" s="169">
        <f t="shared" si="0"/>
        <v>22</v>
      </c>
      <c r="B30" s="269" t="s">
        <v>243</v>
      </c>
      <c r="C30" s="232" t="s">
        <v>241</v>
      </c>
      <c r="D30" s="233" t="s">
        <v>242</v>
      </c>
      <c r="E30" s="250">
        <v>1</v>
      </c>
      <c r="F30" s="241" t="s">
        <v>118</v>
      </c>
      <c r="G30" s="283"/>
      <c r="H30" s="263"/>
      <c r="I30" s="268"/>
      <c r="J30" s="263"/>
      <c r="K30" s="279"/>
      <c r="L30" s="167"/>
    </row>
    <row r="31" spans="1:13" s="4" customFormat="1" x14ac:dyDescent="0.35">
      <c r="A31" s="169">
        <f t="shared" si="0"/>
        <v>23</v>
      </c>
      <c r="B31" s="221" t="s">
        <v>246</v>
      </c>
      <c r="C31" s="221" t="s">
        <v>246</v>
      </c>
      <c r="D31" s="225" t="s">
        <v>245</v>
      </c>
      <c r="E31" s="222">
        <v>1</v>
      </c>
      <c r="F31" s="223" t="s">
        <v>118</v>
      </c>
      <c r="G31" s="239"/>
      <c r="H31" s="263"/>
      <c r="I31" s="268"/>
      <c r="J31" s="263"/>
      <c r="K31" s="278"/>
      <c r="L31" s="167"/>
    </row>
    <row r="32" spans="1:13" s="4" customFormat="1" ht="18" x14ac:dyDescent="0.35">
      <c r="A32" s="169">
        <f t="shared" si="0"/>
        <v>24</v>
      </c>
      <c r="B32" s="221" t="s">
        <v>248</v>
      </c>
      <c r="C32" s="221" t="s">
        <v>248</v>
      </c>
      <c r="D32" s="225" t="s">
        <v>247</v>
      </c>
      <c r="E32" s="222">
        <v>2</v>
      </c>
      <c r="F32" s="223" t="s">
        <v>118</v>
      </c>
      <c r="G32" s="239"/>
      <c r="H32" s="263"/>
      <c r="I32" s="268"/>
      <c r="J32" s="263"/>
      <c r="K32" s="278"/>
      <c r="L32" s="167"/>
    </row>
    <row r="33" spans="1:12" s="4" customFormat="1" x14ac:dyDescent="0.35">
      <c r="A33" s="169">
        <f t="shared" si="0"/>
        <v>25</v>
      </c>
      <c r="B33" s="221" t="s">
        <v>252</v>
      </c>
      <c r="C33" s="221" t="s">
        <v>252</v>
      </c>
      <c r="D33" s="225" t="s">
        <v>251</v>
      </c>
      <c r="E33" s="222">
        <v>2</v>
      </c>
      <c r="F33" s="223" t="s">
        <v>118</v>
      </c>
      <c r="G33" s="239"/>
      <c r="H33" s="263"/>
      <c r="I33" s="268"/>
      <c r="J33" s="263"/>
      <c r="K33" s="278"/>
      <c r="L33" s="167"/>
    </row>
    <row r="34" spans="1:12" s="4" customFormat="1" ht="18" x14ac:dyDescent="0.35">
      <c r="A34" s="169">
        <f t="shared" si="0"/>
        <v>26</v>
      </c>
      <c r="B34" s="221" t="s">
        <v>250</v>
      </c>
      <c r="C34" s="221" t="s">
        <v>250</v>
      </c>
      <c r="D34" s="225" t="s">
        <v>249</v>
      </c>
      <c r="E34" s="222">
        <v>2</v>
      </c>
      <c r="F34" s="223" t="s">
        <v>118</v>
      </c>
      <c r="G34" s="239"/>
      <c r="H34" s="263"/>
      <c r="I34" s="268"/>
      <c r="J34" s="263"/>
      <c r="K34" s="278"/>
      <c r="L34" s="167"/>
    </row>
    <row r="35" spans="1:12" s="4" customFormat="1" ht="18" x14ac:dyDescent="0.35">
      <c r="A35" s="169">
        <f t="shared" si="0"/>
        <v>27</v>
      </c>
      <c r="B35" s="220" t="s">
        <v>152</v>
      </c>
      <c r="C35" s="221" t="s">
        <v>153</v>
      </c>
      <c r="D35" s="225" t="s">
        <v>234</v>
      </c>
      <c r="E35" s="222">
        <v>2</v>
      </c>
      <c r="F35" s="223" t="s">
        <v>118</v>
      </c>
      <c r="G35" s="239"/>
      <c r="H35" s="263"/>
      <c r="I35" s="268"/>
      <c r="J35" s="263"/>
      <c r="K35" s="278"/>
      <c r="L35" s="167"/>
    </row>
    <row r="36" spans="1:12" s="4" customFormat="1" ht="18" x14ac:dyDescent="0.35">
      <c r="A36" s="169">
        <f t="shared" si="0"/>
        <v>28</v>
      </c>
      <c r="B36" s="220" t="s">
        <v>232</v>
      </c>
      <c r="C36" s="221" t="s">
        <v>153</v>
      </c>
      <c r="D36" s="225" t="s">
        <v>233</v>
      </c>
      <c r="E36" s="222">
        <v>2</v>
      </c>
      <c r="F36" s="223" t="s">
        <v>118</v>
      </c>
      <c r="G36" s="239"/>
      <c r="H36" s="263"/>
      <c r="I36" s="268"/>
      <c r="J36" s="263"/>
      <c r="K36" s="278"/>
      <c r="L36" s="167"/>
    </row>
    <row r="37" spans="1:12" s="4" customFormat="1" x14ac:dyDescent="0.35">
      <c r="A37" s="169">
        <f t="shared" si="0"/>
        <v>29</v>
      </c>
      <c r="B37" s="220" t="s">
        <v>185</v>
      </c>
      <c r="C37" s="221" t="s">
        <v>238</v>
      </c>
      <c r="D37" s="225" t="s">
        <v>239</v>
      </c>
      <c r="E37" s="222" t="s">
        <v>37</v>
      </c>
      <c r="F37" s="226">
        <v>5</v>
      </c>
      <c r="G37" s="239"/>
      <c r="H37" s="263"/>
      <c r="I37" s="268"/>
      <c r="J37" s="263"/>
      <c r="K37" s="278"/>
      <c r="L37" s="167"/>
    </row>
    <row r="38" spans="1:12" s="4" customFormat="1" ht="36" x14ac:dyDescent="0.35">
      <c r="A38" s="169">
        <f t="shared" si="0"/>
        <v>30</v>
      </c>
      <c r="B38" s="220" t="s">
        <v>185</v>
      </c>
      <c r="C38" s="221" t="s">
        <v>190</v>
      </c>
      <c r="D38" s="225" t="s">
        <v>191</v>
      </c>
      <c r="E38" s="222" t="s">
        <v>55</v>
      </c>
      <c r="F38" s="226">
        <v>70</v>
      </c>
      <c r="G38" s="239"/>
      <c r="H38" s="263"/>
      <c r="I38" s="268"/>
      <c r="J38" s="263"/>
      <c r="K38" s="278"/>
      <c r="L38" s="167"/>
    </row>
    <row r="39" spans="1:12" s="4" customFormat="1" ht="36" x14ac:dyDescent="0.35">
      <c r="A39" s="169">
        <f t="shared" si="0"/>
        <v>31</v>
      </c>
      <c r="B39" s="235" t="s">
        <v>185</v>
      </c>
      <c r="C39" s="221" t="s">
        <v>192</v>
      </c>
      <c r="D39" s="225" t="s">
        <v>193</v>
      </c>
      <c r="E39" s="222" t="s">
        <v>59</v>
      </c>
      <c r="F39" s="226">
        <v>90</v>
      </c>
      <c r="G39" s="239"/>
      <c r="H39" s="263"/>
      <c r="I39" s="268"/>
      <c r="J39" s="263"/>
      <c r="K39" s="278"/>
      <c r="L39" s="167"/>
    </row>
    <row r="40" spans="1:12" s="4" customFormat="1" x14ac:dyDescent="0.35">
      <c r="A40" s="169">
        <f t="shared" si="0"/>
        <v>32</v>
      </c>
      <c r="B40" s="220" t="s">
        <v>185</v>
      </c>
      <c r="C40" s="221" t="s">
        <v>194</v>
      </c>
      <c r="D40" s="225" t="s">
        <v>195</v>
      </c>
      <c r="E40" s="222" t="s">
        <v>37</v>
      </c>
      <c r="F40" s="226">
        <v>25</v>
      </c>
      <c r="G40" s="239"/>
      <c r="H40" s="263"/>
      <c r="I40" s="268"/>
      <c r="J40" s="263"/>
      <c r="K40" s="278"/>
      <c r="L40" s="167"/>
    </row>
    <row r="41" spans="1:12" s="4" customFormat="1" ht="45" x14ac:dyDescent="0.35">
      <c r="A41" s="169">
        <f t="shared" si="0"/>
        <v>33</v>
      </c>
      <c r="B41" s="235" t="s">
        <v>196</v>
      </c>
      <c r="C41" s="221" t="s">
        <v>197</v>
      </c>
      <c r="D41" s="225" t="s">
        <v>198</v>
      </c>
      <c r="E41" s="222">
        <v>8</v>
      </c>
      <c r="F41" s="226">
        <v>160</v>
      </c>
      <c r="G41" s="239"/>
      <c r="H41" s="263"/>
      <c r="I41" s="268"/>
      <c r="J41" s="263"/>
      <c r="K41" s="278"/>
      <c r="L41" s="167"/>
    </row>
    <row r="42" spans="1:12" s="4" customFormat="1" x14ac:dyDescent="0.35">
      <c r="A42" s="169">
        <f t="shared" si="0"/>
        <v>34</v>
      </c>
      <c r="B42" s="220" t="s">
        <v>185</v>
      </c>
      <c r="C42" s="221" t="s">
        <v>199</v>
      </c>
      <c r="D42" s="225" t="s">
        <v>200</v>
      </c>
      <c r="E42" s="222" t="s">
        <v>44</v>
      </c>
      <c r="F42" s="223" t="s">
        <v>118</v>
      </c>
      <c r="G42" s="239"/>
      <c r="H42" s="263"/>
      <c r="I42" s="268"/>
      <c r="J42" s="263"/>
      <c r="K42" s="278"/>
      <c r="L42" s="167"/>
    </row>
    <row r="43" spans="1:12" s="4" customFormat="1" ht="54" x14ac:dyDescent="0.35">
      <c r="A43" s="169">
        <f t="shared" si="0"/>
        <v>35</v>
      </c>
      <c r="B43" s="235" t="s">
        <v>196</v>
      </c>
      <c r="C43" s="221" t="s">
        <v>201</v>
      </c>
      <c r="D43" s="225" t="s">
        <v>253</v>
      </c>
      <c r="E43" s="222">
        <v>8</v>
      </c>
      <c r="F43" s="227">
        <v>230</v>
      </c>
      <c r="G43" s="239"/>
      <c r="H43" s="263"/>
      <c r="I43" s="268"/>
      <c r="J43" s="263"/>
      <c r="K43" s="278"/>
      <c r="L43" s="167"/>
    </row>
    <row r="44" spans="1:12" s="4" customFormat="1" ht="63" x14ac:dyDescent="0.35">
      <c r="A44" s="169">
        <f t="shared" si="0"/>
        <v>36</v>
      </c>
      <c r="B44" s="220" t="s">
        <v>202</v>
      </c>
      <c r="C44" s="221" t="s">
        <v>203</v>
      </c>
      <c r="D44" s="225" t="s">
        <v>204</v>
      </c>
      <c r="E44" s="222" t="s">
        <v>40</v>
      </c>
      <c r="F44" s="227">
        <v>180</v>
      </c>
      <c r="G44" s="239"/>
      <c r="H44" s="263"/>
      <c r="I44" s="268"/>
      <c r="J44" s="263"/>
      <c r="K44" s="278"/>
      <c r="L44" s="167"/>
    </row>
    <row r="45" spans="1:12" s="4" customFormat="1" ht="69" customHeight="1" x14ac:dyDescent="0.35">
      <c r="A45" s="169">
        <f t="shared" si="0"/>
        <v>37</v>
      </c>
      <c r="B45" s="220" t="s">
        <v>185</v>
      </c>
      <c r="C45" s="221" t="s">
        <v>205</v>
      </c>
      <c r="D45" s="225" t="s">
        <v>389</v>
      </c>
      <c r="E45" s="222">
        <v>10</v>
      </c>
      <c r="F45" s="227">
        <v>305</v>
      </c>
      <c r="G45" s="239"/>
      <c r="H45" s="263"/>
      <c r="I45" s="268"/>
      <c r="J45" s="263"/>
      <c r="K45" s="278"/>
      <c r="L45" s="167"/>
    </row>
    <row r="46" spans="1:12" s="4" customFormat="1" x14ac:dyDescent="0.35">
      <c r="A46" s="169">
        <f t="shared" si="0"/>
        <v>38</v>
      </c>
      <c r="B46" s="220" t="s">
        <v>185</v>
      </c>
      <c r="C46" s="221" t="s">
        <v>206</v>
      </c>
      <c r="D46" s="225" t="s">
        <v>207</v>
      </c>
      <c r="E46" s="222" t="s">
        <v>44</v>
      </c>
      <c r="F46" s="227">
        <v>35</v>
      </c>
      <c r="G46" s="239"/>
      <c r="H46" s="263"/>
      <c r="I46" s="268"/>
      <c r="J46" s="263"/>
      <c r="K46" s="278"/>
      <c r="L46" s="167"/>
    </row>
    <row r="47" spans="1:12" s="4" customFormat="1" ht="99.75" customHeight="1" x14ac:dyDescent="0.35">
      <c r="A47" s="169">
        <f t="shared" si="0"/>
        <v>39</v>
      </c>
      <c r="B47" s="235" t="s">
        <v>208</v>
      </c>
      <c r="C47" s="221" t="s">
        <v>209</v>
      </c>
      <c r="D47" s="225" t="s">
        <v>254</v>
      </c>
      <c r="E47" s="222" t="s">
        <v>51</v>
      </c>
      <c r="F47" s="227">
        <v>205</v>
      </c>
      <c r="G47" s="239"/>
      <c r="H47" s="263"/>
      <c r="I47" s="268"/>
      <c r="J47" s="263"/>
      <c r="K47" s="278"/>
      <c r="L47" s="167"/>
    </row>
    <row r="48" spans="1:12" s="4" customFormat="1" ht="18" x14ac:dyDescent="0.35">
      <c r="A48" s="169">
        <f t="shared" si="0"/>
        <v>40</v>
      </c>
      <c r="B48" s="220" t="s">
        <v>210</v>
      </c>
      <c r="C48" s="221" t="s">
        <v>211</v>
      </c>
      <c r="D48" s="225" t="s">
        <v>212</v>
      </c>
      <c r="E48" s="222" t="s">
        <v>44</v>
      </c>
      <c r="F48" s="227">
        <v>40</v>
      </c>
      <c r="G48" s="239"/>
      <c r="H48" s="263"/>
      <c r="I48" s="268"/>
      <c r="J48" s="263"/>
      <c r="K48" s="278"/>
      <c r="L48" s="167"/>
    </row>
    <row r="49" spans="1:13" s="4" customFormat="1" ht="36" x14ac:dyDescent="0.35">
      <c r="A49" s="169">
        <f t="shared" si="0"/>
        <v>41</v>
      </c>
      <c r="B49" s="220" t="s">
        <v>202</v>
      </c>
      <c r="C49" s="221" t="s">
        <v>214</v>
      </c>
      <c r="D49" s="225" t="s">
        <v>215</v>
      </c>
      <c r="E49" s="222" t="s">
        <v>55</v>
      </c>
      <c r="F49" s="227">
        <v>90</v>
      </c>
      <c r="G49" s="239"/>
      <c r="H49" s="263"/>
      <c r="I49" s="268"/>
      <c r="J49" s="263"/>
      <c r="K49" s="278"/>
      <c r="L49" s="167"/>
    </row>
    <row r="50" spans="1:13" s="253" customFormat="1" ht="18" x14ac:dyDescent="0.35">
      <c r="A50" s="169">
        <f t="shared" si="0"/>
        <v>42</v>
      </c>
      <c r="B50" s="236" t="s">
        <v>387</v>
      </c>
      <c r="C50" s="236" t="s">
        <v>387</v>
      </c>
      <c r="D50" s="237" t="s">
        <v>388</v>
      </c>
      <c r="E50" s="238" t="s">
        <v>37</v>
      </c>
      <c r="F50" s="252" t="s">
        <v>118</v>
      </c>
      <c r="G50" s="239"/>
      <c r="H50" s="263"/>
      <c r="I50" s="268"/>
      <c r="J50" s="263"/>
      <c r="K50" s="280"/>
      <c r="L50" s="167"/>
    </row>
    <row r="51" spans="1:13" s="4" customFormat="1" ht="18" x14ac:dyDescent="0.35">
      <c r="A51" s="169">
        <f t="shared" si="0"/>
        <v>43</v>
      </c>
      <c r="B51" s="220" t="s">
        <v>210</v>
      </c>
      <c r="C51" s="221" t="s">
        <v>216</v>
      </c>
      <c r="D51" s="225" t="s">
        <v>217</v>
      </c>
      <c r="E51" s="222" t="s">
        <v>37</v>
      </c>
      <c r="F51" s="223" t="s">
        <v>213</v>
      </c>
      <c r="G51" s="239"/>
      <c r="H51" s="263"/>
      <c r="I51" s="268"/>
      <c r="J51" s="263"/>
      <c r="K51" s="278"/>
      <c r="L51" s="167"/>
    </row>
    <row r="52" spans="1:13" s="4" customFormat="1" x14ac:dyDescent="0.35">
      <c r="A52" s="169">
        <f t="shared" si="0"/>
        <v>44</v>
      </c>
      <c r="B52" s="220" t="s">
        <v>185</v>
      </c>
      <c r="C52" s="221" t="s">
        <v>218</v>
      </c>
      <c r="D52" s="225" t="s">
        <v>257</v>
      </c>
      <c r="E52" s="222" t="s">
        <v>37</v>
      </c>
      <c r="F52" s="223" t="s">
        <v>219</v>
      </c>
      <c r="G52" s="239"/>
      <c r="H52" s="263"/>
      <c r="I52" s="268"/>
      <c r="J52" s="263"/>
      <c r="K52" s="278"/>
      <c r="L52" s="167"/>
    </row>
    <row r="53" spans="1:13" s="4" customFormat="1" x14ac:dyDescent="0.35">
      <c r="A53" s="169">
        <f t="shared" si="0"/>
        <v>45</v>
      </c>
      <c r="B53" s="235" t="s">
        <v>185</v>
      </c>
      <c r="C53" s="221" t="s">
        <v>220</v>
      </c>
      <c r="D53" s="225" t="s">
        <v>258</v>
      </c>
      <c r="E53" s="222" t="s">
        <v>37</v>
      </c>
      <c r="F53" s="223" t="s">
        <v>219</v>
      </c>
      <c r="G53" s="239"/>
      <c r="H53" s="263"/>
      <c r="I53" s="268"/>
      <c r="J53" s="263"/>
      <c r="K53" s="278"/>
      <c r="L53" s="167"/>
    </row>
    <row r="54" spans="1:13" s="4" customFormat="1" ht="18" x14ac:dyDescent="0.35">
      <c r="A54" s="169">
        <f t="shared" si="0"/>
        <v>46</v>
      </c>
      <c r="B54" s="235" t="s">
        <v>202</v>
      </c>
      <c r="C54" s="221" t="s">
        <v>221</v>
      </c>
      <c r="D54" s="225" t="s">
        <v>222</v>
      </c>
      <c r="E54" s="222" t="s">
        <v>37</v>
      </c>
      <c r="F54" s="223" t="s">
        <v>180</v>
      </c>
      <c r="G54" s="239"/>
      <c r="H54" s="263"/>
      <c r="I54" s="268"/>
      <c r="J54" s="263"/>
      <c r="K54" s="278"/>
      <c r="L54" s="167"/>
    </row>
    <row r="55" spans="1:13" s="4" customFormat="1" x14ac:dyDescent="0.3">
      <c r="A55" s="323" t="s">
        <v>112</v>
      </c>
      <c r="B55" s="324"/>
      <c r="C55" s="324"/>
      <c r="D55" s="324"/>
      <c r="E55" s="324"/>
      <c r="F55" s="325"/>
      <c r="G55" s="228"/>
      <c r="H55" s="229"/>
      <c r="I55" s="196"/>
      <c r="J55" s="230"/>
      <c r="K55" s="217"/>
      <c r="L55" s="216"/>
    </row>
    <row r="56" spans="1:13" s="4" customFormat="1" x14ac:dyDescent="0.3">
      <c r="A56" s="180"/>
      <c r="B56" s="197" t="s">
        <v>381</v>
      </c>
      <c r="C56" s="181"/>
      <c r="D56" s="181"/>
      <c r="E56" s="182"/>
      <c r="F56" s="182"/>
      <c r="G56" s="182"/>
      <c r="H56" s="182"/>
      <c r="I56" s="183"/>
      <c r="J56" s="184"/>
      <c r="K56" s="185"/>
      <c r="L56" s="167"/>
      <c r="M56" s="284"/>
    </row>
    <row r="57" spans="1:13" s="4" customFormat="1" x14ac:dyDescent="0.35">
      <c r="A57" s="169">
        <f>ROW(A57)-10</f>
        <v>47</v>
      </c>
      <c r="B57" s="220" t="s">
        <v>154</v>
      </c>
      <c r="C57" s="221" t="s">
        <v>155</v>
      </c>
      <c r="D57" s="225" t="s">
        <v>235</v>
      </c>
      <c r="E57" s="222" t="s">
        <v>44</v>
      </c>
      <c r="F57" s="223" t="s">
        <v>118</v>
      </c>
      <c r="G57" s="239"/>
      <c r="H57" s="263"/>
      <c r="I57" s="268"/>
      <c r="J57" s="263"/>
      <c r="K57" s="278"/>
      <c r="L57" s="167"/>
    </row>
    <row r="58" spans="1:13" s="4" customFormat="1" ht="18" x14ac:dyDescent="0.35">
      <c r="A58" s="169">
        <f t="shared" ref="A58:A60" si="1">ROW(A58)-10</f>
        <v>48</v>
      </c>
      <c r="B58" s="220" t="s">
        <v>156</v>
      </c>
      <c r="C58" s="221" t="s">
        <v>157</v>
      </c>
      <c r="D58" s="225" t="s">
        <v>235</v>
      </c>
      <c r="E58" s="222" t="s">
        <v>55</v>
      </c>
      <c r="F58" s="223" t="s">
        <v>118</v>
      </c>
      <c r="G58" s="239"/>
      <c r="H58" s="263"/>
      <c r="I58" s="268"/>
      <c r="J58" s="263"/>
      <c r="K58" s="278"/>
      <c r="L58" s="167"/>
    </row>
    <row r="59" spans="1:13" s="4" customFormat="1" x14ac:dyDescent="0.35">
      <c r="A59" s="169">
        <f t="shared" si="1"/>
        <v>49</v>
      </c>
      <c r="B59" s="220" t="s">
        <v>158</v>
      </c>
      <c r="C59" s="221" t="s">
        <v>159</v>
      </c>
      <c r="D59" s="225" t="s">
        <v>235</v>
      </c>
      <c r="E59" s="222" t="s">
        <v>55</v>
      </c>
      <c r="F59" s="223" t="s">
        <v>118</v>
      </c>
      <c r="G59" s="239"/>
      <c r="H59" s="263"/>
      <c r="I59" s="268"/>
      <c r="J59" s="263"/>
      <c r="K59" s="278"/>
      <c r="L59" s="167"/>
    </row>
    <row r="60" spans="1:13" s="4" customFormat="1" ht="18" x14ac:dyDescent="0.35">
      <c r="A60" s="169">
        <f t="shared" si="1"/>
        <v>50</v>
      </c>
      <c r="B60" s="220" t="s">
        <v>183</v>
      </c>
      <c r="C60" s="221" t="s">
        <v>184</v>
      </c>
      <c r="D60" s="225" t="s">
        <v>235</v>
      </c>
      <c r="E60" s="222" t="s">
        <v>44</v>
      </c>
      <c r="F60" s="223" t="s">
        <v>118</v>
      </c>
      <c r="G60" s="239"/>
      <c r="H60" s="263"/>
      <c r="I60" s="268"/>
      <c r="J60" s="263"/>
      <c r="K60" s="278"/>
      <c r="L60" s="167"/>
    </row>
    <row r="61" spans="1:13" s="4" customFormat="1" x14ac:dyDescent="0.3">
      <c r="A61" s="323" t="s">
        <v>112</v>
      </c>
      <c r="B61" s="324"/>
      <c r="C61" s="324"/>
      <c r="D61" s="324"/>
      <c r="E61" s="324"/>
      <c r="F61" s="325"/>
      <c r="G61" s="228"/>
      <c r="H61" s="229"/>
      <c r="I61" s="196"/>
      <c r="J61" s="230"/>
      <c r="K61" s="217"/>
      <c r="L61" s="167"/>
    </row>
    <row r="62" spans="1:13" s="4" customFormat="1" x14ac:dyDescent="0.3">
      <c r="A62" s="180"/>
      <c r="B62" s="197" t="s">
        <v>223</v>
      </c>
      <c r="C62" s="181"/>
      <c r="D62" s="181"/>
      <c r="E62" s="182"/>
      <c r="F62" s="182"/>
      <c r="G62" s="182"/>
      <c r="H62" s="182"/>
      <c r="I62" s="183"/>
      <c r="J62" s="184"/>
      <c r="K62" s="185"/>
      <c r="L62" s="167"/>
    </row>
    <row r="63" spans="1:13" s="4" customFormat="1" ht="36" x14ac:dyDescent="0.35">
      <c r="A63" s="169">
        <f>ROW(A63)-12</f>
        <v>51</v>
      </c>
      <c r="B63" s="231" t="s">
        <v>170</v>
      </c>
      <c r="C63" s="232" t="s">
        <v>171</v>
      </c>
      <c r="D63" s="233" t="s">
        <v>288</v>
      </c>
      <c r="E63" s="222" t="s">
        <v>55</v>
      </c>
      <c r="F63" s="223" t="s">
        <v>173</v>
      </c>
      <c r="G63" s="283"/>
      <c r="H63" s="263"/>
      <c r="I63" s="268"/>
      <c r="J63" s="263"/>
      <c r="K63" s="278"/>
      <c r="L63" s="167"/>
    </row>
    <row r="64" spans="1:13" s="4" customFormat="1" ht="36" x14ac:dyDescent="0.35">
      <c r="A64" s="169">
        <f t="shared" ref="A64:A65" si="2">ROW(A64)-12</f>
        <v>52</v>
      </c>
      <c r="B64" s="231" t="s">
        <v>174</v>
      </c>
      <c r="C64" s="232" t="s">
        <v>175</v>
      </c>
      <c r="D64" s="233" t="s">
        <v>172</v>
      </c>
      <c r="E64" s="222" t="s">
        <v>40</v>
      </c>
      <c r="F64" s="223" t="s">
        <v>118</v>
      </c>
      <c r="G64" s="239"/>
      <c r="H64" s="263"/>
      <c r="I64" s="268"/>
      <c r="J64" s="263"/>
      <c r="K64" s="278"/>
      <c r="L64" s="167"/>
    </row>
    <row r="65" spans="1:13" s="4" customFormat="1" ht="36" x14ac:dyDescent="0.35">
      <c r="A65" s="169">
        <f t="shared" si="2"/>
        <v>53</v>
      </c>
      <c r="B65" s="231" t="s">
        <v>176</v>
      </c>
      <c r="C65" s="232" t="s">
        <v>177</v>
      </c>
      <c r="D65" s="233" t="s">
        <v>172</v>
      </c>
      <c r="E65" s="222" t="s">
        <v>40</v>
      </c>
      <c r="F65" s="223" t="s">
        <v>118</v>
      </c>
      <c r="G65" s="239"/>
      <c r="H65" s="263"/>
      <c r="I65" s="268"/>
      <c r="J65" s="263"/>
      <c r="K65" s="278"/>
      <c r="L65" s="167"/>
    </row>
    <row r="66" spans="1:13" s="4" customFormat="1" x14ac:dyDescent="0.3">
      <c r="A66" s="323" t="s">
        <v>112</v>
      </c>
      <c r="B66" s="324"/>
      <c r="C66" s="324"/>
      <c r="D66" s="324"/>
      <c r="E66" s="324"/>
      <c r="F66" s="325"/>
      <c r="G66" s="228"/>
      <c r="H66" s="229"/>
      <c r="I66" s="196"/>
      <c r="J66" s="230"/>
      <c r="K66" s="217"/>
      <c r="L66" s="216"/>
    </row>
    <row r="67" spans="1:13" x14ac:dyDescent="0.35">
      <c r="A67" s="180"/>
      <c r="B67" s="197" t="s">
        <v>259</v>
      </c>
      <c r="C67" s="181"/>
      <c r="D67" s="181"/>
      <c r="E67" s="182"/>
      <c r="F67" s="182"/>
      <c r="G67" s="182"/>
      <c r="H67" s="182"/>
      <c r="I67" s="183"/>
      <c r="J67" s="184"/>
      <c r="K67" s="185"/>
      <c r="L67" s="166"/>
      <c r="M67" s="260"/>
    </row>
    <row r="68" spans="1:13" ht="18" x14ac:dyDescent="0.35">
      <c r="A68" s="198">
        <f>ROW(A68)-14</f>
        <v>54</v>
      </c>
      <c r="B68" s="221" t="s">
        <v>108</v>
      </c>
      <c r="C68" s="220" t="s">
        <v>260</v>
      </c>
      <c r="D68" s="194" t="s">
        <v>109</v>
      </c>
      <c r="E68" s="199">
        <v>1</v>
      </c>
      <c r="F68" s="226">
        <v>0</v>
      </c>
      <c r="G68" s="258"/>
      <c r="H68" s="263"/>
      <c r="I68" s="259"/>
      <c r="J68" s="263"/>
      <c r="K68" s="200"/>
      <c r="L68" s="166"/>
      <c r="M68" s="260"/>
    </row>
    <row r="69" spans="1:13" x14ac:dyDescent="0.35">
      <c r="A69" s="198">
        <f t="shared" ref="A69:A70" si="3">ROW(A69)-14</f>
        <v>55</v>
      </c>
      <c r="B69" s="220" t="s">
        <v>110</v>
      </c>
      <c r="C69" s="220" t="s">
        <v>110</v>
      </c>
      <c r="D69" s="194" t="s">
        <v>109</v>
      </c>
      <c r="E69" s="199">
        <v>1</v>
      </c>
      <c r="F69" s="226">
        <v>0</v>
      </c>
      <c r="G69" s="258"/>
      <c r="H69" s="263"/>
      <c r="I69" s="259"/>
      <c r="J69" s="263"/>
      <c r="K69" s="200"/>
      <c r="L69" s="166"/>
      <c r="M69" s="285"/>
    </row>
    <row r="70" spans="1:13" ht="72" x14ac:dyDescent="0.35">
      <c r="A70" s="198">
        <f t="shared" si="3"/>
        <v>56</v>
      </c>
      <c r="B70" s="220" t="s">
        <v>111</v>
      </c>
      <c r="C70" s="220" t="s">
        <v>261</v>
      </c>
      <c r="D70" s="194" t="s">
        <v>109</v>
      </c>
      <c r="E70" s="199">
        <v>1</v>
      </c>
      <c r="F70" s="226">
        <v>0</v>
      </c>
      <c r="G70" s="258"/>
      <c r="H70" s="263"/>
      <c r="I70" s="259"/>
      <c r="J70" s="263"/>
      <c r="K70" s="200"/>
      <c r="L70" s="166"/>
      <c r="M70" s="260"/>
    </row>
    <row r="71" spans="1:13" x14ac:dyDescent="0.35">
      <c r="A71" s="180"/>
      <c r="B71" s="201"/>
      <c r="C71" s="182"/>
      <c r="D71" s="182"/>
      <c r="E71" s="312" t="s">
        <v>112</v>
      </c>
      <c r="F71" s="313"/>
      <c r="G71" s="202"/>
      <c r="H71" s="203"/>
      <c r="I71" s="204"/>
      <c r="J71" s="205"/>
      <c r="K71" s="206"/>
      <c r="L71" s="166"/>
    </row>
    <row r="72" spans="1:13" x14ac:dyDescent="0.35">
      <c r="A72" s="180"/>
      <c r="B72" s="197" t="s">
        <v>262</v>
      </c>
      <c r="C72" s="181"/>
      <c r="D72" s="181"/>
      <c r="E72" s="182"/>
      <c r="F72" s="182"/>
      <c r="G72" s="182"/>
      <c r="H72" s="182"/>
      <c r="I72" s="183"/>
      <c r="J72" s="184"/>
      <c r="K72" s="185"/>
      <c r="L72" s="166"/>
    </row>
    <row r="73" spans="1:13" ht="18" x14ac:dyDescent="0.35">
      <c r="A73" s="198">
        <f>ROW(A73)-16</f>
        <v>57</v>
      </c>
      <c r="B73" s="221" t="s">
        <v>108</v>
      </c>
      <c r="C73" s="220" t="s">
        <v>263</v>
      </c>
      <c r="D73" s="194" t="s">
        <v>109</v>
      </c>
      <c r="E73" s="199">
        <v>1</v>
      </c>
      <c r="F73" s="226">
        <v>0</v>
      </c>
      <c r="G73" s="258"/>
      <c r="H73" s="263"/>
      <c r="I73" s="259"/>
      <c r="J73" s="263"/>
      <c r="K73" s="200"/>
      <c r="L73" s="166"/>
    </row>
    <row r="74" spans="1:13" x14ac:dyDescent="0.35">
      <c r="A74" s="198">
        <f>ROW(A74)-16</f>
        <v>58</v>
      </c>
      <c r="B74" s="220" t="s">
        <v>110</v>
      </c>
      <c r="C74" s="220" t="s">
        <v>110</v>
      </c>
      <c r="D74" s="194" t="s">
        <v>109</v>
      </c>
      <c r="E74" s="199">
        <v>1</v>
      </c>
      <c r="F74" s="226">
        <v>0</v>
      </c>
      <c r="G74" s="258"/>
      <c r="H74" s="263"/>
      <c r="I74" s="259"/>
      <c r="J74" s="263"/>
      <c r="K74" s="200"/>
      <c r="L74" s="166"/>
      <c r="M74" s="285"/>
    </row>
    <row r="75" spans="1:13" x14ac:dyDescent="0.35">
      <c r="A75" s="180"/>
      <c r="B75" s="201"/>
      <c r="C75" s="182"/>
      <c r="D75" s="182"/>
      <c r="E75" s="312" t="s">
        <v>112</v>
      </c>
      <c r="F75" s="313"/>
      <c r="G75" s="202"/>
      <c r="H75" s="203"/>
      <c r="I75" s="204"/>
      <c r="J75" s="205"/>
      <c r="K75" s="206"/>
      <c r="L75" s="166"/>
    </row>
    <row r="76" spans="1:13" x14ac:dyDescent="0.35">
      <c r="A76" s="180"/>
      <c r="B76" s="201" t="s">
        <v>264</v>
      </c>
      <c r="C76" s="209"/>
      <c r="D76" s="182"/>
      <c r="E76" s="182"/>
      <c r="F76" s="182"/>
      <c r="G76" s="182"/>
      <c r="H76" s="182"/>
      <c r="I76" s="182"/>
      <c r="J76" s="207"/>
      <c r="K76" s="218"/>
      <c r="L76" s="166"/>
      <c r="M76" s="162"/>
    </row>
    <row r="77" spans="1:13" ht="36" x14ac:dyDescent="0.35">
      <c r="A77" s="198">
        <f>ROW(A77)-18</f>
        <v>59</v>
      </c>
      <c r="B77" s="232" t="s">
        <v>265</v>
      </c>
      <c r="C77" s="221" t="s">
        <v>266</v>
      </c>
      <c r="D77" s="225" t="s">
        <v>267</v>
      </c>
      <c r="E77" s="222">
        <v>1</v>
      </c>
      <c r="F77" s="226">
        <v>0</v>
      </c>
      <c r="G77" s="239"/>
      <c r="H77" s="263"/>
      <c r="I77" s="268"/>
      <c r="J77" s="263"/>
      <c r="K77" s="278"/>
      <c r="L77" s="166"/>
    </row>
    <row r="78" spans="1:13" ht="18" x14ac:dyDescent="0.35">
      <c r="A78" s="198">
        <f t="shared" ref="A78:A80" si="4">ROW(A78)-18</f>
        <v>60</v>
      </c>
      <c r="B78" s="232" t="s">
        <v>268</v>
      </c>
      <c r="C78" s="221" t="s">
        <v>269</v>
      </c>
      <c r="D78" s="225" t="s">
        <v>267</v>
      </c>
      <c r="E78" s="222">
        <v>2</v>
      </c>
      <c r="F78" s="226">
        <v>0</v>
      </c>
      <c r="G78" s="239"/>
      <c r="H78" s="263"/>
      <c r="I78" s="268"/>
      <c r="J78" s="263"/>
      <c r="K78" s="278"/>
      <c r="L78" s="166"/>
    </row>
    <row r="79" spans="1:13" ht="18" x14ac:dyDescent="0.35">
      <c r="A79" s="198">
        <f t="shared" si="4"/>
        <v>61</v>
      </c>
      <c r="B79" s="232" t="s">
        <v>270</v>
      </c>
      <c r="C79" s="221" t="s">
        <v>270</v>
      </c>
      <c r="D79" s="225" t="s">
        <v>267</v>
      </c>
      <c r="E79" s="222">
        <v>1</v>
      </c>
      <c r="F79" s="226">
        <v>0</v>
      </c>
      <c r="G79" s="239"/>
      <c r="H79" s="263"/>
      <c r="I79" s="268"/>
      <c r="J79" s="263"/>
      <c r="K79" s="278"/>
      <c r="L79" s="166"/>
    </row>
    <row r="80" spans="1:13" ht="18" x14ac:dyDescent="0.35">
      <c r="A80" s="198">
        <f t="shared" si="4"/>
        <v>62</v>
      </c>
      <c r="B80" s="232" t="s">
        <v>271</v>
      </c>
      <c r="C80" s="221" t="s">
        <v>271</v>
      </c>
      <c r="D80" s="225" t="s">
        <v>267</v>
      </c>
      <c r="E80" s="222">
        <v>1</v>
      </c>
      <c r="F80" s="226">
        <v>0</v>
      </c>
      <c r="G80" s="239"/>
      <c r="H80" s="263"/>
      <c r="I80" s="268"/>
      <c r="J80" s="263"/>
      <c r="K80" s="278"/>
      <c r="L80" s="166"/>
    </row>
    <row r="81" spans="1:13" x14ac:dyDescent="0.35">
      <c r="A81" s="180"/>
      <c r="B81" s="201"/>
      <c r="C81" s="182"/>
      <c r="D81" s="182"/>
      <c r="E81" s="326" t="s">
        <v>112</v>
      </c>
      <c r="F81" s="327"/>
      <c r="G81" s="208"/>
      <c r="H81" s="205"/>
      <c r="I81" s="204"/>
      <c r="J81" s="205"/>
      <c r="K81" s="218"/>
      <c r="L81" s="166"/>
    </row>
    <row r="82" spans="1:13" x14ac:dyDescent="0.35">
      <c r="A82" s="180"/>
      <c r="B82" s="201" t="s">
        <v>272</v>
      </c>
      <c r="C82" s="182"/>
      <c r="D82" s="182"/>
      <c r="E82" s="182"/>
      <c r="F82" s="182"/>
      <c r="G82" s="182"/>
      <c r="H82" s="182"/>
      <c r="I82" s="182"/>
      <c r="J82" s="207"/>
      <c r="K82" s="218"/>
      <c r="L82" s="214"/>
      <c r="M82" s="162"/>
    </row>
    <row r="83" spans="1:13" ht="18" x14ac:dyDescent="0.35">
      <c r="A83" s="198">
        <f>ROW(A83)-20</f>
        <v>63</v>
      </c>
      <c r="B83" s="232" t="s">
        <v>273</v>
      </c>
      <c r="C83" s="221" t="s">
        <v>273</v>
      </c>
      <c r="D83" s="225" t="s">
        <v>274</v>
      </c>
      <c r="E83" s="222">
        <v>1</v>
      </c>
      <c r="F83" s="226">
        <v>0</v>
      </c>
      <c r="G83" s="239"/>
      <c r="H83" s="267"/>
      <c r="I83" s="224"/>
      <c r="J83" s="267"/>
      <c r="K83" s="278"/>
      <c r="L83" s="166"/>
    </row>
    <row r="84" spans="1:13" x14ac:dyDescent="0.35">
      <c r="A84" s="198">
        <f t="shared" ref="A84:A87" si="5">ROW(A84)-20</f>
        <v>64</v>
      </c>
      <c r="B84" s="232" t="s">
        <v>386</v>
      </c>
      <c r="C84" s="232" t="s">
        <v>386</v>
      </c>
      <c r="D84" s="225" t="s">
        <v>274</v>
      </c>
      <c r="E84" s="222">
        <v>1</v>
      </c>
      <c r="F84" s="226">
        <v>0</v>
      </c>
      <c r="G84" s="239"/>
      <c r="H84" s="267"/>
      <c r="I84" s="224"/>
      <c r="J84" s="267"/>
      <c r="K84" s="278"/>
      <c r="L84" s="166"/>
    </row>
    <row r="85" spans="1:13" x14ac:dyDescent="0.35">
      <c r="A85" s="198">
        <f t="shared" si="5"/>
        <v>65</v>
      </c>
      <c r="B85" s="232" t="s">
        <v>275</v>
      </c>
      <c r="C85" s="221" t="s">
        <v>275</v>
      </c>
      <c r="D85" s="225" t="s">
        <v>274</v>
      </c>
      <c r="E85" s="222">
        <v>1</v>
      </c>
      <c r="F85" s="226">
        <v>0</v>
      </c>
      <c r="G85" s="239"/>
      <c r="H85" s="267"/>
      <c r="I85" s="224"/>
      <c r="J85" s="267"/>
      <c r="K85" s="278"/>
      <c r="L85" s="166"/>
    </row>
    <row r="86" spans="1:13" x14ac:dyDescent="0.35">
      <c r="A86" s="198">
        <f t="shared" si="5"/>
        <v>66</v>
      </c>
      <c r="B86" s="232" t="s">
        <v>276</v>
      </c>
      <c r="C86" s="221" t="s">
        <v>276</v>
      </c>
      <c r="D86" s="225" t="s">
        <v>274</v>
      </c>
      <c r="E86" s="222">
        <v>1</v>
      </c>
      <c r="F86" s="226">
        <v>0</v>
      </c>
      <c r="G86" s="239"/>
      <c r="H86" s="267"/>
      <c r="I86" s="224"/>
      <c r="J86" s="267"/>
      <c r="K86" s="278"/>
      <c r="L86" s="166"/>
    </row>
    <row r="87" spans="1:13" x14ac:dyDescent="0.35">
      <c r="A87" s="198">
        <f t="shared" si="5"/>
        <v>67</v>
      </c>
      <c r="B87" s="232" t="s">
        <v>277</v>
      </c>
      <c r="C87" s="221" t="s">
        <v>277</v>
      </c>
      <c r="D87" s="225" t="s">
        <v>274</v>
      </c>
      <c r="E87" s="222">
        <v>1</v>
      </c>
      <c r="F87" s="226">
        <v>0</v>
      </c>
      <c r="G87" s="239"/>
      <c r="H87" s="267"/>
      <c r="I87" s="224"/>
      <c r="J87" s="267"/>
      <c r="K87" s="278"/>
      <c r="L87" s="166"/>
    </row>
    <row r="88" spans="1:13" x14ac:dyDescent="0.35">
      <c r="A88" s="180"/>
      <c r="B88" s="201"/>
      <c r="C88" s="182"/>
      <c r="D88" s="182"/>
      <c r="E88" s="326" t="s">
        <v>112</v>
      </c>
      <c r="F88" s="327"/>
      <c r="G88" s="208"/>
      <c r="H88" s="205"/>
      <c r="I88" s="204"/>
      <c r="J88" s="205"/>
      <c r="K88" s="218"/>
      <c r="L88" s="166"/>
    </row>
    <row r="89" spans="1:13" x14ac:dyDescent="0.35">
      <c r="A89" s="180"/>
      <c r="B89" s="201" t="s">
        <v>278</v>
      </c>
      <c r="C89" s="182"/>
      <c r="D89" s="182"/>
      <c r="E89" s="182"/>
      <c r="F89" s="182"/>
      <c r="G89" s="182"/>
      <c r="H89" s="182"/>
      <c r="I89" s="182"/>
      <c r="J89" s="207"/>
      <c r="K89" s="218"/>
      <c r="L89" s="166"/>
      <c r="M89" s="162"/>
    </row>
    <row r="90" spans="1:13" x14ac:dyDescent="0.35">
      <c r="A90" s="169">
        <f>ROW(A90)-22</f>
        <v>68</v>
      </c>
      <c r="B90" s="236" t="s">
        <v>279</v>
      </c>
      <c r="C90" s="236" t="s">
        <v>279</v>
      </c>
      <c r="D90" s="237" t="s">
        <v>280</v>
      </c>
      <c r="E90" s="238">
        <v>1</v>
      </c>
      <c r="F90" s="227">
        <v>0</v>
      </c>
      <c r="G90" s="239"/>
      <c r="H90" s="267"/>
      <c r="I90" s="268"/>
      <c r="J90" s="267"/>
      <c r="K90" s="280"/>
      <c r="L90" s="166"/>
    </row>
    <row r="91" spans="1:13" ht="27" x14ac:dyDescent="0.35">
      <c r="A91" s="169">
        <f t="shared" ref="A91:A97" si="6">ROW(A91)-22</f>
        <v>69</v>
      </c>
      <c r="B91" s="236" t="s">
        <v>281</v>
      </c>
      <c r="C91" s="236" t="s">
        <v>281</v>
      </c>
      <c r="D91" s="237" t="s">
        <v>280</v>
      </c>
      <c r="E91" s="238">
        <v>1</v>
      </c>
      <c r="F91" s="227">
        <v>0</v>
      </c>
      <c r="G91" s="239"/>
      <c r="H91" s="267"/>
      <c r="I91" s="268"/>
      <c r="J91" s="267"/>
      <c r="K91" s="280"/>
      <c r="L91" s="166"/>
    </row>
    <row r="92" spans="1:13" ht="18" x14ac:dyDescent="0.35">
      <c r="A92" s="169">
        <f t="shared" si="6"/>
        <v>70</v>
      </c>
      <c r="B92" s="236" t="s">
        <v>282</v>
      </c>
      <c r="C92" s="236" t="s">
        <v>282</v>
      </c>
      <c r="D92" s="237" t="s">
        <v>280</v>
      </c>
      <c r="E92" s="238">
        <v>1</v>
      </c>
      <c r="F92" s="227">
        <v>0</v>
      </c>
      <c r="G92" s="239"/>
      <c r="H92" s="267"/>
      <c r="I92" s="268"/>
      <c r="J92" s="267"/>
      <c r="K92" s="280"/>
      <c r="L92" s="166"/>
    </row>
    <row r="93" spans="1:13" s="162" customFormat="1" ht="27" x14ac:dyDescent="0.35">
      <c r="A93" s="169">
        <f t="shared" si="6"/>
        <v>71</v>
      </c>
      <c r="B93" s="236" t="s">
        <v>283</v>
      </c>
      <c r="C93" s="236" t="s">
        <v>283</v>
      </c>
      <c r="D93" s="237" t="s">
        <v>280</v>
      </c>
      <c r="E93" s="238">
        <v>1</v>
      </c>
      <c r="F93" s="227">
        <v>0</v>
      </c>
      <c r="G93" s="239"/>
      <c r="H93" s="267"/>
      <c r="I93" s="268"/>
      <c r="J93" s="267"/>
      <c r="K93" s="280"/>
      <c r="L93" s="166"/>
    </row>
    <row r="94" spans="1:13" ht="18" x14ac:dyDescent="0.35">
      <c r="A94" s="169">
        <f t="shared" si="6"/>
        <v>72</v>
      </c>
      <c r="B94" s="236" t="s">
        <v>284</v>
      </c>
      <c r="C94" s="236" t="s">
        <v>284</v>
      </c>
      <c r="D94" s="237" t="s">
        <v>280</v>
      </c>
      <c r="E94" s="238">
        <v>1</v>
      </c>
      <c r="F94" s="227">
        <v>0</v>
      </c>
      <c r="G94" s="239"/>
      <c r="H94" s="267"/>
      <c r="I94" s="268"/>
      <c r="J94" s="267"/>
      <c r="K94" s="280"/>
      <c r="L94" s="166"/>
    </row>
    <row r="95" spans="1:13" ht="18" x14ac:dyDescent="0.35">
      <c r="A95" s="169">
        <f t="shared" si="6"/>
        <v>73</v>
      </c>
      <c r="B95" s="236" t="s">
        <v>285</v>
      </c>
      <c r="C95" s="236" t="s">
        <v>285</v>
      </c>
      <c r="D95" s="237" t="s">
        <v>280</v>
      </c>
      <c r="E95" s="238">
        <v>1</v>
      </c>
      <c r="F95" s="227">
        <v>0</v>
      </c>
      <c r="G95" s="239"/>
      <c r="H95" s="267"/>
      <c r="I95" s="268"/>
      <c r="J95" s="267"/>
      <c r="K95" s="280"/>
      <c r="L95" s="166"/>
    </row>
    <row r="96" spans="1:13" x14ac:dyDescent="0.35">
      <c r="A96" s="169">
        <f t="shared" si="6"/>
        <v>74</v>
      </c>
      <c r="B96" s="236" t="s">
        <v>286</v>
      </c>
      <c r="C96" s="236" t="s">
        <v>286</v>
      </c>
      <c r="D96" s="237" t="s">
        <v>280</v>
      </c>
      <c r="E96" s="238">
        <v>1</v>
      </c>
      <c r="F96" s="227">
        <v>0</v>
      </c>
      <c r="G96" s="239"/>
      <c r="H96" s="267"/>
      <c r="I96" s="268"/>
      <c r="J96" s="267"/>
      <c r="K96" s="280"/>
      <c r="L96" s="166"/>
    </row>
    <row r="97" spans="1:13" x14ac:dyDescent="0.35">
      <c r="A97" s="169">
        <f t="shared" si="6"/>
        <v>75</v>
      </c>
      <c r="B97" s="236" t="s">
        <v>287</v>
      </c>
      <c r="C97" s="236" t="s">
        <v>287</v>
      </c>
      <c r="D97" s="237" t="s">
        <v>280</v>
      </c>
      <c r="E97" s="238">
        <v>1</v>
      </c>
      <c r="F97" s="227">
        <v>0</v>
      </c>
      <c r="G97" s="239"/>
      <c r="H97" s="267"/>
      <c r="I97" s="268"/>
      <c r="J97" s="267"/>
      <c r="K97" s="280"/>
      <c r="L97" s="166"/>
    </row>
    <row r="98" spans="1:13" x14ac:dyDescent="0.35">
      <c r="A98" s="180"/>
      <c r="B98" s="201"/>
      <c r="C98" s="182"/>
      <c r="D98" s="182"/>
      <c r="E98" s="326" t="s">
        <v>112</v>
      </c>
      <c r="F98" s="327"/>
      <c r="G98" s="208"/>
      <c r="H98" s="205"/>
      <c r="I98" s="204"/>
      <c r="J98" s="205"/>
      <c r="K98" s="218"/>
      <c r="L98" s="166"/>
    </row>
    <row r="99" spans="1:13" x14ac:dyDescent="0.35">
      <c r="A99" s="180"/>
      <c r="B99" s="201" t="s">
        <v>289</v>
      </c>
      <c r="C99" s="182"/>
      <c r="D99" s="182"/>
      <c r="E99" s="182"/>
      <c r="F99" s="182"/>
      <c r="G99" s="182"/>
      <c r="H99" s="182"/>
      <c r="I99" s="182"/>
      <c r="J99" s="207"/>
      <c r="K99" s="218"/>
      <c r="L99" s="214"/>
      <c r="M99" s="162"/>
    </row>
    <row r="100" spans="1:13" ht="18" x14ac:dyDescent="0.35">
      <c r="A100" s="169">
        <f>ROW(A100)-24</f>
        <v>76</v>
      </c>
      <c r="B100" s="235" t="s">
        <v>290</v>
      </c>
      <c r="C100" s="236" t="s">
        <v>290</v>
      </c>
      <c r="D100" s="237" t="s">
        <v>291</v>
      </c>
      <c r="E100" s="238">
        <v>1</v>
      </c>
      <c r="F100" s="227">
        <v>0</v>
      </c>
      <c r="G100" s="239"/>
      <c r="H100" s="263"/>
      <c r="I100" s="268"/>
      <c r="J100" s="263"/>
      <c r="K100" s="278"/>
      <c r="L100" s="166"/>
    </row>
    <row r="101" spans="1:13" x14ac:dyDescent="0.35">
      <c r="A101" s="169">
        <f t="shared" ref="A101:A109" si="7">ROW(A101)-24</f>
        <v>77</v>
      </c>
      <c r="B101" s="235" t="s">
        <v>383</v>
      </c>
      <c r="C101" s="236" t="s">
        <v>292</v>
      </c>
      <c r="D101" s="257" t="s">
        <v>291</v>
      </c>
      <c r="E101" s="219">
        <f>11*2</f>
        <v>22</v>
      </c>
      <c r="F101" s="252" t="s">
        <v>118</v>
      </c>
      <c r="G101" s="258"/>
      <c r="H101" s="263"/>
      <c r="I101" s="259"/>
      <c r="J101" s="263"/>
      <c r="K101" s="278"/>
      <c r="L101" s="166"/>
    </row>
    <row r="102" spans="1:13" x14ac:dyDescent="0.35">
      <c r="A102" s="169">
        <f t="shared" si="7"/>
        <v>78</v>
      </c>
      <c r="B102" s="235" t="s">
        <v>384</v>
      </c>
      <c r="C102" s="236" t="s">
        <v>292</v>
      </c>
      <c r="D102" s="257" t="s">
        <v>291</v>
      </c>
      <c r="E102" s="219">
        <v>16</v>
      </c>
      <c r="F102" s="252" t="s">
        <v>118</v>
      </c>
      <c r="G102" s="258"/>
      <c r="H102" s="263"/>
      <c r="I102" s="259"/>
      <c r="J102" s="263"/>
      <c r="K102" s="278"/>
      <c r="L102" s="166"/>
    </row>
    <row r="103" spans="1:13" x14ac:dyDescent="0.35">
      <c r="A103" s="169">
        <f t="shared" si="7"/>
        <v>79</v>
      </c>
      <c r="B103" s="235" t="s">
        <v>385</v>
      </c>
      <c r="C103" s="236" t="s">
        <v>293</v>
      </c>
      <c r="D103" s="257" t="s">
        <v>291</v>
      </c>
      <c r="E103" s="219">
        <v>8</v>
      </c>
      <c r="F103" s="252" t="s">
        <v>118</v>
      </c>
      <c r="G103" s="258"/>
      <c r="H103" s="263"/>
      <c r="I103" s="259"/>
      <c r="J103" s="263"/>
      <c r="K103" s="278"/>
      <c r="L103" s="166"/>
    </row>
    <row r="104" spans="1:13" x14ac:dyDescent="0.35">
      <c r="A104" s="169">
        <f t="shared" si="7"/>
        <v>80</v>
      </c>
      <c r="B104" s="236" t="s">
        <v>298</v>
      </c>
      <c r="C104" s="236" t="s">
        <v>298</v>
      </c>
      <c r="D104" s="237" t="s">
        <v>291</v>
      </c>
      <c r="E104" s="238">
        <v>22</v>
      </c>
      <c r="F104" s="252" t="s">
        <v>118</v>
      </c>
      <c r="G104" s="258"/>
      <c r="H104" s="263"/>
      <c r="I104" s="268"/>
      <c r="J104" s="263"/>
      <c r="K104" s="278"/>
      <c r="L104" s="166"/>
    </row>
    <row r="105" spans="1:13" x14ac:dyDescent="0.35">
      <c r="A105" s="169">
        <f t="shared" si="7"/>
        <v>81</v>
      </c>
      <c r="B105" s="235" t="s">
        <v>286</v>
      </c>
      <c r="C105" s="236" t="s">
        <v>293</v>
      </c>
      <c r="D105" s="257" t="s">
        <v>291</v>
      </c>
      <c r="E105" s="219">
        <v>4</v>
      </c>
      <c r="F105" s="252" t="s">
        <v>118</v>
      </c>
      <c r="G105" s="258"/>
      <c r="H105" s="263"/>
      <c r="I105" s="259"/>
      <c r="J105" s="263"/>
      <c r="K105" s="278"/>
      <c r="L105" s="166"/>
    </row>
    <row r="106" spans="1:13" ht="18" x14ac:dyDescent="0.35">
      <c r="A106" s="169">
        <f t="shared" si="7"/>
        <v>82</v>
      </c>
      <c r="B106" s="235" t="s">
        <v>294</v>
      </c>
      <c r="C106" s="236" t="s">
        <v>294</v>
      </c>
      <c r="D106" s="237" t="s">
        <v>291</v>
      </c>
      <c r="E106" s="238" t="s">
        <v>37</v>
      </c>
      <c r="F106" s="252" t="s">
        <v>118</v>
      </c>
      <c r="G106" s="239"/>
      <c r="H106" s="263"/>
      <c r="I106" s="268"/>
      <c r="J106" s="263"/>
      <c r="K106" s="278"/>
      <c r="L106" s="166"/>
    </row>
    <row r="107" spans="1:13" x14ac:dyDescent="0.35">
      <c r="A107" s="169">
        <f t="shared" si="7"/>
        <v>83</v>
      </c>
      <c r="B107" s="235" t="s">
        <v>295</v>
      </c>
      <c r="C107" s="236" t="s">
        <v>295</v>
      </c>
      <c r="D107" s="237" t="s">
        <v>291</v>
      </c>
      <c r="E107" s="238" t="s">
        <v>37</v>
      </c>
      <c r="F107" s="252" t="s">
        <v>118</v>
      </c>
      <c r="G107" s="239"/>
      <c r="H107" s="263"/>
      <c r="I107" s="268"/>
      <c r="J107" s="263"/>
      <c r="K107" s="278"/>
      <c r="L107" s="166"/>
    </row>
    <row r="108" spans="1:13" x14ac:dyDescent="0.35">
      <c r="A108" s="169">
        <f t="shared" si="7"/>
        <v>84</v>
      </c>
      <c r="B108" s="235" t="s">
        <v>297</v>
      </c>
      <c r="C108" s="235" t="s">
        <v>297</v>
      </c>
      <c r="D108" s="257" t="s">
        <v>291</v>
      </c>
      <c r="E108" s="219" t="s">
        <v>37</v>
      </c>
      <c r="F108" s="252" t="s">
        <v>118</v>
      </c>
      <c r="G108" s="258"/>
      <c r="H108" s="263"/>
      <c r="I108" s="259"/>
      <c r="J108" s="263"/>
      <c r="K108" s="200"/>
      <c r="L108" s="166"/>
    </row>
    <row r="109" spans="1:13" x14ac:dyDescent="0.35">
      <c r="A109" s="169">
        <f t="shared" si="7"/>
        <v>85</v>
      </c>
      <c r="B109" s="235" t="s">
        <v>296</v>
      </c>
      <c r="C109" s="236" t="s">
        <v>296</v>
      </c>
      <c r="D109" s="237" t="s">
        <v>291</v>
      </c>
      <c r="E109" s="238" t="s">
        <v>37</v>
      </c>
      <c r="F109" s="252" t="s">
        <v>118</v>
      </c>
      <c r="G109" s="239"/>
      <c r="H109" s="263"/>
      <c r="I109" s="268"/>
      <c r="J109" s="263"/>
      <c r="K109" s="278"/>
      <c r="L109" s="166"/>
    </row>
    <row r="110" spans="1:13" x14ac:dyDescent="0.35">
      <c r="A110" s="180"/>
      <c r="B110" s="201"/>
      <c r="C110" s="182"/>
      <c r="D110" s="182"/>
      <c r="E110" s="326" t="s">
        <v>112</v>
      </c>
      <c r="F110" s="327"/>
      <c r="G110" s="208"/>
      <c r="H110" s="205"/>
      <c r="I110" s="204"/>
      <c r="J110" s="205"/>
      <c r="K110" s="218"/>
      <c r="L110" s="166"/>
    </row>
    <row r="111" spans="1:13" x14ac:dyDescent="0.35">
      <c r="A111" s="180"/>
      <c r="B111" s="210" t="s">
        <v>299</v>
      </c>
      <c r="C111" s="211"/>
      <c r="D111" s="181"/>
      <c r="E111" s="182"/>
      <c r="F111" s="182"/>
      <c r="G111" s="182"/>
      <c r="H111" s="182"/>
      <c r="I111" s="183"/>
      <c r="J111" s="184"/>
      <c r="K111" s="185"/>
      <c r="L111" s="166"/>
    </row>
    <row r="112" spans="1:13" x14ac:dyDescent="0.35">
      <c r="A112" s="198">
        <f>ROW(A112)-26</f>
        <v>86</v>
      </c>
      <c r="B112" s="220" t="s">
        <v>186</v>
      </c>
      <c r="C112" s="221" t="s">
        <v>187</v>
      </c>
      <c r="D112" s="194" t="s">
        <v>306</v>
      </c>
      <c r="E112" s="199">
        <v>2</v>
      </c>
      <c r="F112" s="226">
        <v>200</v>
      </c>
      <c r="G112" s="258"/>
      <c r="H112" s="263"/>
      <c r="I112" s="259"/>
      <c r="J112" s="263"/>
      <c r="K112" s="200"/>
      <c r="L112" s="166"/>
    </row>
    <row r="113" spans="1:12" ht="18" x14ac:dyDescent="0.35">
      <c r="A113" s="198">
        <f t="shared" ref="A113:A114" si="8">ROW(A113)-26</f>
        <v>87</v>
      </c>
      <c r="B113" s="235" t="s">
        <v>186</v>
      </c>
      <c r="C113" s="236" t="s">
        <v>188</v>
      </c>
      <c r="D113" s="237" t="s">
        <v>189</v>
      </c>
      <c r="E113" s="238">
        <v>1</v>
      </c>
      <c r="F113" s="227">
        <v>100</v>
      </c>
      <c r="G113" s="239"/>
      <c r="H113" s="263"/>
      <c r="I113" s="259"/>
      <c r="J113" s="263"/>
      <c r="K113" s="280"/>
      <c r="L113" s="166"/>
    </row>
    <row r="114" spans="1:12" x14ac:dyDescent="0.35">
      <c r="A114" s="198">
        <f t="shared" si="8"/>
        <v>88</v>
      </c>
      <c r="B114" s="220" t="s">
        <v>300</v>
      </c>
      <c r="C114" s="221" t="s">
        <v>301</v>
      </c>
      <c r="D114" s="194" t="s">
        <v>302</v>
      </c>
      <c r="E114" s="199">
        <v>50</v>
      </c>
      <c r="F114" s="223" t="s">
        <v>118</v>
      </c>
      <c r="G114" s="258"/>
      <c r="H114" s="263"/>
      <c r="I114" s="259"/>
      <c r="J114" s="263"/>
      <c r="K114" s="200"/>
      <c r="L114" s="166"/>
    </row>
    <row r="115" spans="1:12" x14ac:dyDescent="0.35">
      <c r="A115" s="198">
        <f t="shared" ref="A115:A116" si="9">ROW(A115)-26</f>
        <v>89</v>
      </c>
      <c r="B115" s="220" t="s">
        <v>303</v>
      </c>
      <c r="C115" s="221" t="s">
        <v>304</v>
      </c>
      <c r="D115" s="194" t="s">
        <v>302</v>
      </c>
      <c r="E115" s="199">
        <v>50</v>
      </c>
      <c r="F115" s="223" t="s">
        <v>118</v>
      </c>
      <c r="G115" s="258"/>
      <c r="H115" s="263"/>
      <c r="I115" s="259"/>
      <c r="J115" s="263"/>
      <c r="K115" s="200"/>
      <c r="L115" s="166"/>
    </row>
    <row r="116" spans="1:12" x14ac:dyDescent="0.35">
      <c r="A116" s="198">
        <f t="shared" si="9"/>
        <v>90</v>
      </c>
      <c r="B116" s="220" t="s">
        <v>147</v>
      </c>
      <c r="C116" s="221" t="s">
        <v>148</v>
      </c>
      <c r="D116" s="194" t="s">
        <v>305</v>
      </c>
      <c r="E116" s="199" t="s">
        <v>37</v>
      </c>
      <c r="F116" s="223" t="s">
        <v>118</v>
      </c>
      <c r="G116" s="258"/>
      <c r="H116" s="263"/>
      <c r="I116" s="259"/>
      <c r="J116" s="263"/>
      <c r="K116" s="200"/>
      <c r="L116" s="166"/>
    </row>
    <row r="117" spans="1:12" x14ac:dyDescent="0.35">
      <c r="A117" s="180"/>
      <c r="B117" s="201"/>
      <c r="C117" s="182"/>
      <c r="D117" s="182"/>
      <c r="E117" s="312" t="s">
        <v>112</v>
      </c>
      <c r="F117" s="313"/>
      <c r="G117" s="202"/>
      <c r="H117" s="203"/>
      <c r="I117" s="204"/>
      <c r="J117" s="205"/>
      <c r="K117" s="185"/>
      <c r="L117" s="166"/>
    </row>
    <row r="118" spans="1:12" x14ac:dyDescent="0.35">
      <c r="A118" s="180"/>
      <c r="B118" s="197" t="s">
        <v>307</v>
      </c>
      <c r="C118" s="181"/>
      <c r="D118" s="181"/>
      <c r="E118" s="182"/>
      <c r="F118" s="182"/>
      <c r="G118" s="182"/>
      <c r="H118" s="182"/>
      <c r="I118" s="183"/>
      <c r="J118" s="184"/>
      <c r="K118" s="185"/>
      <c r="L118" s="166"/>
    </row>
    <row r="119" spans="1:12" ht="18" x14ac:dyDescent="0.35">
      <c r="A119" s="198">
        <f>ROW(A119)-28</f>
        <v>91</v>
      </c>
      <c r="B119" s="220" t="s">
        <v>308</v>
      </c>
      <c r="C119" s="221" t="s">
        <v>309</v>
      </c>
      <c r="D119" s="194" t="s">
        <v>310</v>
      </c>
      <c r="E119" s="199">
        <v>26</v>
      </c>
      <c r="F119" s="226">
        <v>52</v>
      </c>
      <c r="G119" s="258"/>
      <c r="H119" s="263"/>
      <c r="I119" s="259"/>
      <c r="J119" s="263"/>
      <c r="K119" s="200"/>
      <c r="L119" s="166"/>
    </row>
    <row r="120" spans="1:12" x14ac:dyDescent="0.35">
      <c r="A120" s="198">
        <f t="shared" ref="A120:A146" si="10">ROW(A120)-28</f>
        <v>92</v>
      </c>
      <c r="B120" s="220" t="s">
        <v>311</v>
      </c>
      <c r="C120" s="221" t="s">
        <v>312</v>
      </c>
      <c r="D120" s="194" t="s">
        <v>310</v>
      </c>
      <c r="E120" s="199">
        <v>26</v>
      </c>
      <c r="F120" s="226">
        <v>52</v>
      </c>
      <c r="G120" s="258"/>
      <c r="H120" s="263"/>
      <c r="I120" s="259"/>
      <c r="J120" s="263"/>
      <c r="K120" s="200"/>
      <c r="L120" s="166"/>
    </row>
    <row r="121" spans="1:12" x14ac:dyDescent="0.35">
      <c r="A121" s="198">
        <f t="shared" si="10"/>
        <v>93</v>
      </c>
      <c r="B121" s="220" t="s">
        <v>313</v>
      </c>
      <c r="C121" s="221" t="s">
        <v>314</v>
      </c>
      <c r="D121" s="194" t="s">
        <v>310</v>
      </c>
      <c r="E121" s="199">
        <v>2</v>
      </c>
      <c r="F121" s="223" t="s">
        <v>118</v>
      </c>
      <c r="G121" s="258"/>
      <c r="H121" s="263"/>
      <c r="I121" s="259"/>
      <c r="J121" s="263"/>
      <c r="K121" s="200"/>
      <c r="L121" s="166"/>
    </row>
    <row r="122" spans="1:12" x14ac:dyDescent="0.35">
      <c r="A122" s="198">
        <f t="shared" si="10"/>
        <v>94</v>
      </c>
      <c r="B122" s="220" t="s">
        <v>315</v>
      </c>
      <c r="C122" s="221" t="s">
        <v>316</v>
      </c>
      <c r="D122" s="194" t="s">
        <v>310</v>
      </c>
      <c r="E122" s="199">
        <v>2</v>
      </c>
      <c r="F122" s="223" t="s">
        <v>118</v>
      </c>
      <c r="G122" s="258"/>
      <c r="H122" s="263"/>
      <c r="I122" s="259"/>
      <c r="J122" s="263"/>
      <c r="K122" s="200"/>
      <c r="L122" s="166"/>
    </row>
    <row r="123" spans="1:12" x14ac:dyDescent="0.35">
      <c r="A123" s="198">
        <f t="shared" si="10"/>
        <v>95</v>
      </c>
      <c r="B123" s="220" t="s">
        <v>362</v>
      </c>
      <c r="C123" s="221" t="s">
        <v>332</v>
      </c>
      <c r="D123" s="194" t="s">
        <v>310</v>
      </c>
      <c r="E123" s="199">
        <v>1</v>
      </c>
      <c r="F123" s="223" t="s">
        <v>118</v>
      </c>
      <c r="G123" s="258"/>
      <c r="H123" s="263"/>
      <c r="I123" s="259"/>
      <c r="J123" s="263"/>
      <c r="K123" s="200"/>
      <c r="L123" s="166"/>
    </row>
    <row r="124" spans="1:12" x14ac:dyDescent="0.35">
      <c r="A124" s="198">
        <f t="shared" si="10"/>
        <v>96</v>
      </c>
      <c r="B124" s="220" t="s">
        <v>363</v>
      </c>
      <c r="C124" s="221" t="s">
        <v>334</v>
      </c>
      <c r="D124" s="194" t="s">
        <v>310</v>
      </c>
      <c r="E124" s="199">
        <v>1</v>
      </c>
      <c r="F124" s="223" t="s">
        <v>118</v>
      </c>
      <c r="G124" s="258"/>
      <c r="H124" s="263"/>
      <c r="I124" s="259"/>
      <c r="J124" s="263"/>
      <c r="K124" s="200"/>
      <c r="L124" s="166"/>
    </row>
    <row r="125" spans="1:12" x14ac:dyDescent="0.35">
      <c r="A125" s="198">
        <f t="shared" si="10"/>
        <v>97</v>
      </c>
      <c r="B125" s="220" t="s">
        <v>317</v>
      </c>
      <c r="C125" s="221" t="s">
        <v>318</v>
      </c>
      <c r="D125" s="194" t="s">
        <v>310</v>
      </c>
      <c r="E125" s="199">
        <v>2</v>
      </c>
      <c r="F125" s="223" t="s">
        <v>118</v>
      </c>
      <c r="G125" s="258"/>
      <c r="H125" s="263"/>
      <c r="I125" s="259"/>
      <c r="J125" s="263"/>
      <c r="K125" s="200"/>
      <c r="L125" s="166"/>
    </row>
    <row r="126" spans="1:12" x14ac:dyDescent="0.35">
      <c r="A126" s="198">
        <f t="shared" si="10"/>
        <v>98</v>
      </c>
      <c r="B126" s="220" t="s">
        <v>319</v>
      </c>
      <c r="C126" s="221" t="s">
        <v>320</v>
      </c>
      <c r="D126" s="194" t="s">
        <v>310</v>
      </c>
      <c r="E126" s="199">
        <v>2</v>
      </c>
      <c r="F126" s="223" t="s">
        <v>118</v>
      </c>
      <c r="G126" s="258"/>
      <c r="H126" s="263"/>
      <c r="I126" s="259"/>
      <c r="J126" s="263"/>
      <c r="K126" s="200"/>
      <c r="L126" s="166"/>
    </row>
    <row r="127" spans="1:12" x14ac:dyDescent="0.35">
      <c r="A127" s="198">
        <f t="shared" si="10"/>
        <v>99</v>
      </c>
      <c r="B127" s="235" t="s">
        <v>321</v>
      </c>
      <c r="C127" s="221" t="s">
        <v>322</v>
      </c>
      <c r="D127" s="194" t="s">
        <v>310</v>
      </c>
      <c r="E127" s="199">
        <v>20</v>
      </c>
      <c r="F127" s="223" t="s">
        <v>118</v>
      </c>
      <c r="G127" s="258"/>
      <c r="H127" s="263"/>
      <c r="I127" s="259"/>
      <c r="J127" s="263"/>
      <c r="K127" s="200"/>
      <c r="L127" s="166"/>
    </row>
    <row r="128" spans="1:12" ht="18" x14ac:dyDescent="0.35">
      <c r="A128" s="198">
        <f t="shared" si="10"/>
        <v>100</v>
      </c>
      <c r="B128" s="220" t="s">
        <v>323</v>
      </c>
      <c r="C128" s="221" t="s">
        <v>324</v>
      </c>
      <c r="D128" s="194" t="s">
        <v>310</v>
      </c>
      <c r="E128" s="199">
        <v>21</v>
      </c>
      <c r="F128" s="226">
        <v>42</v>
      </c>
      <c r="G128" s="258"/>
      <c r="H128" s="263"/>
      <c r="I128" s="259"/>
      <c r="J128" s="263"/>
      <c r="K128" s="200"/>
      <c r="L128" s="166"/>
    </row>
    <row r="129" spans="1:12" x14ac:dyDescent="0.35">
      <c r="A129" s="198">
        <f t="shared" si="10"/>
        <v>101</v>
      </c>
      <c r="B129" s="220" t="s">
        <v>325</v>
      </c>
      <c r="C129" s="221" t="s">
        <v>326</v>
      </c>
      <c r="D129" s="194" t="s">
        <v>310</v>
      </c>
      <c r="E129" s="199">
        <v>21</v>
      </c>
      <c r="F129" s="226">
        <v>42</v>
      </c>
      <c r="G129" s="258"/>
      <c r="H129" s="263"/>
      <c r="I129" s="259"/>
      <c r="J129" s="263"/>
      <c r="K129" s="200"/>
      <c r="L129" s="166"/>
    </row>
    <row r="130" spans="1:12" x14ac:dyDescent="0.35">
      <c r="A130" s="198">
        <f t="shared" si="10"/>
        <v>102</v>
      </c>
      <c r="B130" s="220" t="s">
        <v>327</v>
      </c>
      <c r="C130" s="221" t="s">
        <v>328</v>
      </c>
      <c r="D130" s="194" t="s">
        <v>310</v>
      </c>
      <c r="E130" s="199">
        <v>2</v>
      </c>
      <c r="F130" s="226" t="s">
        <v>118</v>
      </c>
      <c r="G130" s="258"/>
      <c r="H130" s="263"/>
      <c r="I130" s="259"/>
      <c r="J130" s="263"/>
      <c r="K130" s="200"/>
      <c r="L130" s="166"/>
    </row>
    <row r="131" spans="1:12" x14ac:dyDescent="0.35">
      <c r="A131" s="198">
        <f t="shared" si="10"/>
        <v>103</v>
      </c>
      <c r="B131" s="220" t="s">
        <v>329</v>
      </c>
      <c r="C131" s="221" t="s">
        <v>330</v>
      </c>
      <c r="D131" s="194" t="s">
        <v>310</v>
      </c>
      <c r="E131" s="199">
        <v>2</v>
      </c>
      <c r="F131" s="226" t="s">
        <v>118</v>
      </c>
      <c r="G131" s="258"/>
      <c r="H131" s="263"/>
      <c r="I131" s="259"/>
      <c r="J131" s="263"/>
      <c r="K131" s="200"/>
      <c r="L131" s="166"/>
    </row>
    <row r="132" spans="1:12" x14ac:dyDescent="0.35">
      <c r="A132" s="198">
        <f t="shared" si="10"/>
        <v>104</v>
      </c>
      <c r="B132" s="220" t="s">
        <v>331</v>
      </c>
      <c r="C132" s="221" t="s">
        <v>332</v>
      </c>
      <c r="D132" s="194" t="s">
        <v>310</v>
      </c>
      <c r="E132" s="199">
        <v>10</v>
      </c>
      <c r="F132" s="226" t="s">
        <v>118</v>
      </c>
      <c r="G132" s="258"/>
      <c r="H132" s="263"/>
      <c r="I132" s="259"/>
      <c r="J132" s="263"/>
      <c r="K132" s="200"/>
      <c r="L132" s="166"/>
    </row>
    <row r="133" spans="1:12" x14ac:dyDescent="0.35">
      <c r="A133" s="198">
        <f t="shared" si="10"/>
        <v>105</v>
      </c>
      <c r="B133" s="220" t="s">
        <v>333</v>
      </c>
      <c r="C133" s="221" t="s">
        <v>334</v>
      </c>
      <c r="D133" s="194" t="s">
        <v>310</v>
      </c>
      <c r="E133" s="199">
        <v>10</v>
      </c>
      <c r="F133" s="226" t="s">
        <v>118</v>
      </c>
      <c r="G133" s="258"/>
      <c r="H133" s="263"/>
      <c r="I133" s="259"/>
      <c r="J133" s="263"/>
      <c r="K133" s="200"/>
      <c r="L133" s="166"/>
    </row>
    <row r="134" spans="1:12" x14ac:dyDescent="0.35">
      <c r="A134" s="198">
        <f t="shared" si="10"/>
        <v>106</v>
      </c>
      <c r="B134" s="220" t="s">
        <v>335</v>
      </c>
      <c r="C134" s="221" t="s">
        <v>336</v>
      </c>
      <c r="D134" s="194" t="s">
        <v>310</v>
      </c>
      <c r="E134" s="199">
        <v>2</v>
      </c>
      <c r="F134" s="226" t="s">
        <v>118</v>
      </c>
      <c r="G134" s="258"/>
      <c r="H134" s="263"/>
      <c r="I134" s="259"/>
      <c r="J134" s="263"/>
      <c r="K134" s="200"/>
      <c r="L134" s="166"/>
    </row>
    <row r="135" spans="1:12" x14ac:dyDescent="0.35">
      <c r="A135" s="198">
        <f t="shared" si="10"/>
        <v>107</v>
      </c>
      <c r="B135" s="220" t="s">
        <v>337</v>
      </c>
      <c r="C135" s="221" t="s">
        <v>320</v>
      </c>
      <c r="D135" s="194" t="s">
        <v>310</v>
      </c>
      <c r="E135" s="199">
        <v>2</v>
      </c>
      <c r="F135" s="226" t="s">
        <v>118</v>
      </c>
      <c r="G135" s="258"/>
      <c r="H135" s="263"/>
      <c r="I135" s="259"/>
      <c r="J135" s="263"/>
      <c r="K135" s="200"/>
      <c r="L135" s="166"/>
    </row>
    <row r="136" spans="1:12" x14ac:dyDescent="0.35">
      <c r="A136" s="198">
        <f t="shared" si="10"/>
        <v>108</v>
      </c>
      <c r="B136" s="220" t="s">
        <v>338</v>
      </c>
      <c r="C136" s="221" t="s">
        <v>339</v>
      </c>
      <c r="D136" s="194" t="s">
        <v>310</v>
      </c>
      <c r="E136" s="219">
        <v>10</v>
      </c>
      <c r="F136" s="226">
        <v>30</v>
      </c>
      <c r="G136" s="258"/>
      <c r="H136" s="263"/>
      <c r="I136" s="259"/>
      <c r="J136" s="263"/>
      <c r="K136" s="200"/>
      <c r="L136" s="166"/>
    </row>
    <row r="137" spans="1:12" x14ac:dyDescent="0.35">
      <c r="A137" s="198">
        <f t="shared" si="10"/>
        <v>109</v>
      </c>
      <c r="B137" s="235" t="s">
        <v>340</v>
      </c>
      <c r="C137" s="221" t="s">
        <v>341</v>
      </c>
      <c r="D137" s="194" t="s">
        <v>310</v>
      </c>
      <c r="E137" s="199">
        <v>10</v>
      </c>
      <c r="F137" s="226" t="s">
        <v>118</v>
      </c>
      <c r="G137" s="258"/>
      <c r="H137" s="263"/>
      <c r="I137" s="259"/>
      <c r="J137" s="263"/>
      <c r="K137" s="200"/>
      <c r="L137" s="166"/>
    </row>
    <row r="138" spans="1:12" x14ac:dyDescent="0.35">
      <c r="A138" s="198">
        <f t="shared" si="10"/>
        <v>110</v>
      </c>
      <c r="B138" s="220" t="s">
        <v>342</v>
      </c>
      <c r="C138" s="221" t="s">
        <v>343</v>
      </c>
      <c r="D138" s="194" t="s">
        <v>310</v>
      </c>
      <c r="E138" s="199">
        <v>30</v>
      </c>
      <c r="F138" s="226" t="s">
        <v>118</v>
      </c>
      <c r="G138" s="258"/>
      <c r="H138" s="263"/>
      <c r="I138" s="259"/>
      <c r="J138" s="263"/>
      <c r="K138" s="200"/>
      <c r="L138" s="166"/>
    </row>
    <row r="139" spans="1:12" x14ac:dyDescent="0.35">
      <c r="A139" s="198">
        <f t="shared" si="10"/>
        <v>111</v>
      </c>
      <c r="B139" s="231" t="s">
        <v>344</v>
      </c>
      <c r="C139" s="232" t="s">
        <v>339</v>
      </c>
      <c r="D139" s="254" t="s">
        <v>310</v>
      </c>
      <c r="E139" s="255">
        <v>10</v>
      </c>
      <c r="F139" s="256">
        <v>105</v>
      </c>
      <c r="G139" s="286"/>
      <c r="H139" s="263"/>
      <c r="I139" s="259"/>
      <c r="J139" s="263"/>
      <c r="K139" s="200"/>
      <c r="L139" s="166"/>
    </row>
    <row r="140" spans="1:12" x14ac:dyDescent="0.35">
      <c r="A140" s="198">
        <f t="shared" si="10"/>
        <v>112</v>
      </c>
      <c r="B140" s="269" t="s">
        <v>345</v>
      </c>
      <c r="C140" s="232" t="s">
        <v>341</v>
      </c>
      <c r="D140" s="254" t="s">
        <v>310</v>
      </c>
      <c r="E140" s="255">
        <v>5</v>
      </c>
      <c r="F140" s="241" t="s">
        <v>118</v>
      </c>
      <c r="G140" s="286"/>
      <c r="H140" s="263"/>
      <c r="I140" s="259"/>
      <c r="J140" s="263"/>
      <c r="K140" s="200"/>
      <c r="L140" s="166"/>
    </row>
    <row r="141" spans="1:12" x14ac:dyDescent="0.35">
      <c r="A141" s="198">
        <f t="shared" si="10"/>
        <v>113</v>
      </c>
      <c r="B141" s="231" t="s">
        <v>346</v>
      </c>
      <c r="C141" s="232" t="s">
        <v>343</v>
      </c>
      <c r="D141" s="254" t="s">
        <v>310</v>
      </c>
      <c r="E141" s="255">
        <v>30</v>
      </c>
      <c r="F141" s="241" t="s">
        <v>118</v>
      </c>
      <c r="G141" s="286"/>
      <c r="H141" s="263"/>
      <c r="I141" s="259"/>
      <c r="J141" s="263"/>
      <c r="K141" s="200"/>
      <c r="L141" s="166"/>
    </row>
    <row r="142" spans="1:12" x14ac:dyDescent="0.35">
      <c r="A142" s="198">
        <f t="shared" si="10"/>
        <v>114</v>
      </c>
      <c r="B142" s="231" t="s">
        <v>378</v>
      </c>
      <c r="C142" s="232" t="s">
        <v>380</v>
      </c>
      <c r="D142" s="254" t="s">
        <v>310</v>
      </c>
      <c r="E142" s="255">
        <v>100</v>
      </c>
      <c r="F142" s="241" t="s">
        <v>118</v>
      </c>
      <c r="G142" s="286"/>
      <c r="H142" s="263"/>
      <c r="I142" s="259"/>
      <c r="J142" s="263"/>
      <c r="K142" s="200"/>
      <c r="L142" s="166"/>
    </row>
    <row r="143" spans="1:12" x14ac:dyDescent="0.35">
      <c r="A143" s="198">
        <f t="shared" si="10"/>
        <v>115</v>
      </c>
      <c r="B143" s="231" t="s">
        <v>379</v>
      </c>
      <c r="C143" s="232" t="s">
        <v>380</v>
      </c>
      <c r="D143" s="254" t="s">
        <v>310</v>
      </c>
      <c r="E143" s="255">
        <v>100</v>
      </c>
      <c r="F143" s="241" t="s">
        <v>118</v>
      </c>
      <c r="G143" s="286"/>
      <c r="H143" s="263"/>
      <c r="I143" s="259"/>
      <c r="J143" s="263"/>
      <c r="K143" s="200"/>
      <c r="L143" s="166"/>
    </row>
    <row r="144" spans="1:12" x14ac:dyDescent="0.35">
      <c r="A144" s="198">
        <f t="shared" si="10"/>
        <v>116</v>
      </c>
      <c r="B144" s="221" t="s">
        <v>375</v>
      </c>
      <c r="C144" s="221" t="s">
        <v>372</v>
      </c>
      <c r="D144" s="194" t="s">
        <v>310</v>
      </c>
      <c r="E144" s="199">
        <v>50</v>
      </c>
      <c r="F144" s="223" t="s">
        <v>118</v>
      </c>
      <c r="G144" s="258"/>
      <c r="H144" s="263"/>
      <c r="I144" s="259"/>
      <c r="J144" s="263"/>
      <c r="K144" s="200"/>
      <c r="L144" s="166"/>
    </row>
    <row r="145" spans="1:13" ht="18" x14ac:dyDescent="0.35">
      <c r="A145" s="198">
        <f t="shared" si="10"/>
        <v>117</v>
      </c>
      <c r="B145" s="221" t="s">
        <v>376</v>
      </c>
      <c r="C145" s="221" t="s">
        <v>373</v>
      </c>
      <c r="D145" s="194" t="s">
        <v>310</v>
      </c>
      <c r="E145" s="199">
        <v>50</v>
      </c>
      <c r="F145" s="223" t="s">
        <v>118</v>
      </c>
      <c r="G145" s="258"/>
      <c r="H145" s="263"/>
      <c r="I145" s="259"/>
      <c r="J145" s="263"/>
      <c r="K145" s="200"/>
      <c r="L145" s="166"/>
    </row>
    <row r="146" spans="1:13" x14ac:dyDescent="0.35">
      <c r="A146" s="198">
        <f t="shared" si="10"/>
        <v>118</v>
      </c>
      <c r="B146" s="221" t="s">
        <v>377</v>
      </c>
      <c r="C146" s="221" t="s">
        <v>374</v>
      </c>
      <c r="D146" s="257" t="s">
        <v>310</v>
      </c>
      <c r="E146" s="199">
        <f>30+30+50</f>
        <v>110</v>
      </c>
      <c r="F146" s="223" t="s">
        <v>118</v>
      </c>
      <c r="G146" s="258"/>
      <c r="H146" s="263"/>
      <c r="I146" s="259"/>
      <c r="J146" s="263"/>
      <c r="K146" s="200"/>
      <c r="L146" s="166"/>
    </row>
    <row r="147" spans="1:13" x14ac:dyDescent="0.35">
      <c r="A147" s="180"/>
      <c r="B147" s="201"/>
      <c r="C147" s="182"/>
      <c r="D147" s="182"/>
      <c r="E147" s="312" t="s">
        <v>112</v>
      </c>
      <c r="F147" s="314"/>
      <c r="G147" s="208"/>
      <c r="H147" s="203"/>
      <c r="I147" s="204"/>
      <c r="J147" s="205"/>
      <c r="K147" s="185"/>
      <c r="L147" s="166"/>
    </row>
    <row r="148" spans="1:13" x14ac:dyDescent="0.35">
      <c r="A148" s="180"/>
      <c r="B148" s="197" t="s">
        <v>364</v>
      </c>
      <c r="C148" s="181"/>
      <c r="D148" s="181"/>
      <c r="E148" s="182"/>
      <c r="F148" s="182"/>
      <c r="G148" s="182"/>
      <c r="H148" s="182"/>
      <c r="I148" s="183"/>
      <c r="J148" s="184"/>
      <c r="K148" s="185"/>
      <c r="L148" s="166"/>
      <c r="M148" s="284"/>
    </row>
    <row r="149" spans="1:13" ht="18" x14ac:dyDescent="0.35">
      <c r="A149" s="169">
        <f>ROW(A149)-30</f>
        <v>119</v>
      </c>
      <c r="B149" s="220" t="s">
        <v>178</v>
      </c>
      <c r="C149" s="221" t="s">
        <v>179</v>
      </c>
      <c r="D149" s="194" t="s">
        <v>365</v>
      </c>
      <c r="E149" s="222" t="s">
        <v>37</v>
      </c>
      <c r="F149" s="223" t="s">
        <v>180</v>
      </c>
      <c r="G149" s="239"/>
      <c r="H149" s="263"/>
      <c r="I149" s="268"/>
      <c r="J149" s="263"/>
      <c r="K149" s="278"/>
      <c r="L149" s="166"/>
    </row>
    <row r="150" spans="1:13" x14ac:dyDescent="0.35">
      <c r="A150" s="169">
        <f t="shared" ref="A150:A156" si="11">ROW(A150)-30</f>
        <v>120</v>
      </c>
      <c r="B150" s="220" t="s">
        <v>181</v>
      </c>
      <c r="C150" s="221" t="s">
        <v>182</v>
      </c>
      <c r="D150" s="194" t="s">
        <v>365</v>
      </c>
      <c r="E150" s="222" t="s">
        <v>37</v>
      </c>
      <c r="F150" s="226">
        <v>200</v>
      </c>
      <c r="G150" s="239"/>
      <c r="H150" s="263"/>
      <c r="I150" s="268"/>
      <c r="J150" s="263"/>
      <c r="K150" s="278"/>
      <c r="L150" s="166"/>
    </row>
    <row r="151" spans="1:13" x14ac:dyDescent="0.35">
      <c r="A151" s="169">
        <f t="shared" si="11"/>
        <v>121</v>
      </c>
      <c r="B151" s="221" t="s">
        <v>366</v>
      </c>
      <c r="C151" s="221" t="s">
        <v>366</v>
      </c>
      <c r="D151" s="194" t="s">
        <v>365</v>
      </c>
      <c r="E151" s="199">
        <v>1</v>
      </c>
      <c r="F151" s="226">
        <v>200</v>
      </c>
      <c r="G151" s="258"/>
      <c r="H151" s="263"/>
      <c r="I151" s="259"/>
      <c r="J151" s="263"/>
      <c r="K151" s="200"/>
      <c r="L151" s="166"/>
    </row>
    <row r="152" spans="1:13" x14ac:dyDescent="0.35">
      <c r="A152" s="169">
        <f t="shared" si="11"/>
        <v>122</v>
      </c>
      <c r="B152" s="221" t="s">
        <v>367</v>
      </c>
      <c r="C152" s="221" t="s">
        <v>367</v>
      </c>
      <c r="D152" s="194" t="s">
        <v>365</v>
      </c>
      <c r="E152" s="222" t="s">
        <v>37</v>
      </c>
      <c r="F152" s="226">
        <v>200</v>
      </c>
      <c r="G152" s="239"/>
      <c r="H152" s="263"/>
      <c r="I152" s="268"/>
      <c r="J152" s="263"/>
      <c r="K152" s="200"/>
      <c r="L152" s="166"/>
    </row>
    <row r="153" spans="1:13" x14ac:dyDescent="0.35">
      <c r="A153" s="169">
        <f t="shared" si="11"/>
        <v>123</v>
      </c>
      <c r="B153" s="221" t="s">
        <v>368</v>
      </c>
      <c r="C153" s="221" t="s">
        <v>368</v>
      </c>
      <c r="D153" s="194" t="s">
        <v>365</v>
      </c>
      <c r="E153" s="222" t="s">
        <v>37</v>
      </c>
      <c r="F153" s="226">
        <v>200</v>
      </c>
      <c r="G153" s="239"/>
      <c r="H153" s="263"/>
      <c r="I153" s="268"/>
      <c r="J153" s="263"/>
      <c r="K153" s="200"/>
      <c r="L153" s="166"/>
    </row>
    <row r="154" spans="1:13" x14ac:dyDescent="0.35">
      <c r="A154" s="169">
        <f t="shared" si="11"/>
        <v>124</v>
      </c>
      <c r="B154" s="221" t="s">
        <v>369</v>
      </c>
      <c r="C154" s="221" t="s">
        <v>369</v>
      </c>
      <c r="D154" s="194" t="s">
        <v>365</v>
      </c>
      <c r="E154" s="222">
        <v>2</v>
      </c>
      <c r="F154" s="226">
        <v>0</v>
      </c>
      <c r="G154" s="239"/>
      <c r="H154" s="263"/>
      <c r="I154" s="268"/>
      <c r="J154" s="263"/>
      <c r="K154" s="200"/>
      <c r="L154" s="166"/>
    </row>
    <row r="155" spans="1:13" x14ac:dyDescent="0.35">
      <c r="A155" s="169">
        <f t="shared" si="11"/>
        <v>125</v>
      </c>
      <c r="B155" s="221" t="s">
        <v>370</v>
      </c>
      <c r="C155" s="221" t="s">
        <v>370</v>
      </c>
      <c r="D155" s="194" t="s">
        <v>365</v>
      </c>
      <c r="E155" s="222">
        <v>4</v>
      </c>
      <c r="F155" s="226">
        <v>0</v>
      </c>
      <c r="G155" s="239"/>
      <c r="H155" s="263"/>
      <c r="I155" s="268"/>
      <c r="J155" s="263"/>
      <c r="K155" s="200"/>
      <c r="L155" s="166"/>
    </row>
    <row r="156" spans="1:13" ht="18" x14ac:dyDescent="0.35">
      <c r="A156" s="169">
        <f t="shared" si="11"/>
        <v>126</v>
      </c>
      <c r="B156" s="221" t="s">
        <v>371</v>
      </c>
      <c r="C156" s="221" t="s">
        <v>371</v>
      </c>
      <c r="D156" s="194" t="s">
        <v>365</v>
      </c>
      <c r="E156" s="222">
        <v>4</v>
      </c>
      <c r="F156" s="226">
        <v>0</v>
      </c>
      <c r="G156" s="239"/>
      <c r="H156" s="263"/>
      <c r="I156" s="268"/>
      <c r="J156" s="263"/>
      <c r="K156" s="200"/>
      <c r="L156" s="166"/>
    </row>
    <row r="157" spans="1:13" x14ac:dyDescent="0.35">
      <c r="A157" s="180"/>
      <c r="B157" s="201"/>
      <c r="C157" s="182"/>
      <c r="D157" s="182"/>
      <c r="E157" s="312" t="s">
        <v>112</v>
      </c>
      <c r="F157" s="314"/>
      <c r="G157" s="208"/>
      <c r="H157" s="203"/>
      <c r="I157" s="204"/>
      <c r="J157" s="205"/>
      <c r="K157" s="185"/>
      <c r="L157" s="166"/>
    </row>
    <row r="158" spans="1:13" x14ac:dyDescent="0.35">
      <c r="A158" s="180"/>
      <c r="B158" s="212" t="s">
        <v>347</v>
      </c>
      <c r="C158" s="211"/>
      <c r="D158" s="181"/>
      <c r="E158" s="182"/>
      <c r="F158" s="182"/>
      <c r="G158" s="182"/>
      <c r="H158" s="182"/>
      <c r="I158" s="183"/>
      <c r="J158" s="184"/>
      <c r="K158" s="185"/>
      <c r="L158" s="166"/>
    </row>
    <row r="159" spans="1:13" x14ac:dyDescent="0.35">
      <c r="A159" s="198">
        <f>ROW(A159)-32</f>
        <v>127</v>
      </c>
      <c r="B159" s="220" t="s">
        <v>348</v>
      </c>
      <c r="C159" s="221" t="s">
        <v>349</v>
      </c>
      <c r="D159" s="194" t="s">
        <v>350</v>
      </c>
      <c r="E159" s="199">
        <v>0.5</v>
      </c>
      <c r="F159" s="226">
        <v>0</v>
      </c>
      <c r="G159" s="286"/>
      <c r="H159" s="263"/>
      <c r="I159" s="259"/>
      <c r="J159" s="263"/>
      <c r="K159" s="200"/>
      <c r="L159" s="166"/>
    </row>
    <row r="160" spans="1:13" ht="18" x14ac:dyDescent="0.35">
      <c r="A160" s="198">
        <f t="shared" ref="A160:A167" si="12">ROW(A160)-32</f>
        <v>128</v>
      </c>
      <c r="B160" s="220" t="s">
        <v>351</v>
      </c>
      <c r="C160" s="221" t="s">
        <v>352</v>
      </c>
      <c r="D160" s="194" t="s">
        <v>350</v>
      </c>
      <c r="E160" s="199">
        <v>1</v>
      </c>
      <c r="F160" s="226">
        <v>0</v>
      </c>
      <c r="G160" s="286"/>
      <c r="H160" s="263"/>
      <c r="I160" s="259"/>
      <c r="J160" s="263"/>
      <c r="K160" s="200"/>
      <c r="L160" s="166"/>
      <c r="M160" s="261"/>
    </row>
    <row r="161" spans="1:12" ht="18" x14ac:dyDescent="0.35">
      <c r="A161" s="198">
        <f t="shared" si="12"/>
        <v>129</v>
      </c>
      <c r="B161" s="220" t="s">
        <v>353</v>
      </c>
      <c r="C161" s="221" t="s">
        <v>354</v>
      </c>
      <c r="D161" s="194" t="s">
        <v>350</v>
      </c>
      <c r="E161" s="199">
        <v>3</v>
      </c>
      <c r="F161" s="226">
        <v>0</v>
      </c>
      <c r="G161" s="286"/>
      <c r="H161" s="263"/>
      <c r="I161" s="259"/>
      <c r="J161" s="263"/>
      <c r="K161" s="200"/>
      <c r="L161" s="166"/>
    </row>
    <row r="162" spans="1:12" ht="18" x14ac:dyDescent="0.35">
      <c r="A162" s="198">
        <f t="shared" si="12"/>
        <v>130</v>
      </c>
      <c r="B162" s="235" t="s">
        <v>355</v>
      </c>
      <c r="C162" s="221" t="s">
        <v>356</v>
      </c>
      <c r="D162" s="194" t="s">
        <v>350</v>
      </c>
      <c r="E162" s="199">
        <v>0.6</v>
      </c>
      <c r="F162" s="226">
        <v>0</v>
      </c>
      <c r="G162" s="286"/>
      <c r="H162" s="263"/>
      <c r="I162" s="259"/>
      <c r="J162" s="263"/>
      <c r="K162" s="200"/>
      <c r="L162" s="166"/>
    </row>
    <row r="163" spans="1:12" x14ac:dyDescent="0.35">
      <c r="A163" s="198">
        <f t="shared" si="12"/>
        <v>131</v>
      </c>
      <c r="B163" s="220" t="s">
        <v>357</v>
      </c>
      <c r="C163" s="221" t="s">
        <v>357</v>
      </c>
      <c r="D163" s="194" t="s">
        <v>106</v>
      </c>
      <c r="E163" s="199">
        <v>3</v>
      </c>
      <c r="F163" s="223" t="s">
        <v>118</v>
      </c>
      <c r="G163" s="258"/>
      <c r="H163" s="263"/>
      <c r="I163" s="259"/>
      <c r="J163" s="263"/>
      <c r="K163" s="200"/>
      <c r="L163" s="166"/>
    </row>
    <row r="164" spans="1:12" x14ac:dyDescent="0.35">
      <c r="A164" s="198">
        <f t="shared" si="12"/>
        <v>132</v>
      </c>
      <c r="B164" s="220" t="s">
        <v>358</v>
      </c>
      <c r="C164" s="221" t="s">
        <v>358</v>
      </c>
      <c r="D164" s="194" t="s">
        <v>106</v>
      </c>
      <c r="E164" s="199" t="s">
        <v>37</v>
      </c>
      <c r="F164" s="223" t="s">
        <v>118</v>
      </c>
      <c r="G164" s="258"/>
      <c r="H164" s="263"/>
      <c r="I164" s="259"/>
      <c r="J164" s="263"/>
      <c r="K164" s="200"/>
      <c r="L164" s="166"/>
    </row>
    <row r="165" spans="1:12" x14ac:dyDescent="0.35">
      <c r="A165" s="198">
        <f t="shared" si="12"/>
        <v>133</v>
      </c>
      <c r="B165" s="220" t="s">
        <v>359</v>
      </c>
      <c r="C165" s="221" t="s">
        <v>359</v>
      </c>
      <c r="D165" s="194" t="s">
        <v>106</v>
      </c>
      <c r="E165" s="199" t="s">
        <v>37</v>
      </c>
      <c r="F165" s="223" t="s">
        <v>118</v>
      </c>
      <c r="G165" s="258"/>
      <c r="H165" s="263"/>
      <c r="I165" s="259"/>
      <c r="J165" s="263"/>
      <c r="K165" s="200"/>
      <c r="L165" s="166"/>
    </row>
    <row r="166" spans="1:12" x14ac:dyDescent="0.35">
      <c r="A166" s="198">
        <f t="shared" si="12"/>
        <v>134</v>
      </c>
      <c r="B166" s="220" t="s">
        <v>360</v>
      </c>
      <c r="C166" s="221" t="s">
        <v>360</v>
      </c>
      <c r="D166" s="194" t="s">
        <v>106</v>
      </c>
      <c r="E166" s="199" t="s">
        <v>37</v>
      </c>
      <c r="F166" s="223" t="s">
        <v>118</v>
      </c>
      <c r="G166" s="258"/>
      <c r="H166" s="263"/>
      <c r="I166" s="259"/>
      <c r="J166" s="263"/>
      <c r="K166" s="200"/>
      <c r="L166" s="166"/>
    </row>
    <row r="167" spans="1:12" x14ac:dyDescent="0.35">
      <c r="A167" s="198">
        <f t="shared" si="12"/>
        <v>135</v>
      </c>
      <c r="B167" s="220" t="s">
        <v>361</v>
      </c>
      <c r="C167" s="221" t="s">
        <v>361</v>
      </c>
      <c r="D167" s="194" t="s">
        <v>106</v>
      </c>
      <c r="E167" s="199">
        <v>200</v>
      </c>
      <c r="F167" s="223" t="s">
        <v>118</v>
      </c>
      <c r="G167" s="258"/>
      <c r="H167" s="263"/>
      <c r="I167" s="259"/>
      <c r="J167" s="263"/>
      <c r="K167" s="200"/>
      <c r="L167" s="166"/>
    </row>
    <row r="168" spans="1:12" x14ac:dyDescent="0.35">
      <c r="A168" s="180"/>
      <c r="B168" s="201"/>
      <c r="C168" s="182"/>
      <c r="D168" s="182"/>
      <c r="E168" s="312" t="s">
        <v>112</v>
      </c>
      <c r="F168" s="313"/>
      <c r="G168" s="202"/>
      <c r="H168" s="203"/>
      <c r="I168" s="204"/>
      <c r="J168" s="205"/>
      <c r="K168" s="185"/>
      <c r="L168" s="166"/>
    </row>
    <row r="169" spans="1:12" ht="18" x14ac:dyDescent="0.35">
      <c r="A169" s="172">
        <f>ROW(A169)-33</f>
        <v>136</v>
      </c>
      <c r="B169" s="173" t="s">
        <v>105</v>
      </c>
      <c r="C169" s="174"/>
      <c r="D169" s="175" t="s">
        <v>106</v>
      </c>
      <c r="E169" s="176">
        <v>0.08</v>
      </c>
      <c r="F169" s="177">
        <v>0</v>
      </c>
      <c r="G169" s="178"/>
      <c r="H169" s="170"/>
      <c r="I169" s="179"/>
      <c r="J169" s="170"/>
      <c r="K169" s="186"/>
      <c r="L169" s="168"/>
    </row>
    <row r="170" spans="1:12" ht="18" x14ac:dyDescent="0.35">
      <c r="A170" s="172">
        <f>ROW(A170)-33</f>
        <v>137</v>
      </c>
      <c r="B170" s="231" t="s">
        <v>107</v>
      </c>
      <c r="C170" s="232"/>
      <c r="D170" s="233" t="s">
        <v>106</v>
      </c>
      <c r="E170" s="240">
        <v>0.06</v>
      </c>
      <c r="F170" s="241">
        <v>0</v>
      </c>
      <c r="G170" s="234"/>
      <c r="H170" s="170"/>
      <c r="I170" s="242"/>
      <c r="J170" s="263"/>
      <c r="K170" s="186"/>
      <c r="L170" s="168"/>
    </row>
    <row r="171" spans="1:12" ht="13.15" thickBot="1" x14ac:dyDescent="0.4">
      <c r="A171" s="243"/>
      <c r="B171" s="244"/>
      <c r="C171" s="245"/>
      <c r="D171" s="245"/>
      <c r="E171" s="315" t="s">
        <v>112</v>
      </c>
      <c r="F171" s="316"/>
      <c r="G171" s="246"/>
      <c r="H171" s="247"/>
      <c r="I171" s="248"/>
      <c r="J171" s="249"/>
      <c r="K171" s="213"/>
      <c r="L171" s="168"/>
    </row>
    <row r="172" spans="1:12" ht="13.15" thickBot="1" x14ac:dyDescent="0.4">
      <c r="A172" s="264"/>
      <c r="B172" s="265"/>
      <c r="C172" s="266"/>
      <c r="D172" s="307" t="s">
        <v>391</v>
      </c>
      <c r="E172" s="308"/>
      <c r="F172" s="309"/>
      <c r="G172" s="310"/>
      <c r="H172" s="311"/>
      <c r="I172" s="310"/>
      <c r="J172" s="311"/>
      <c r="K172" s="262"/>
      <c r="L172" s="168"/>
    </row>
    <row r="173" spans="1:12" x14ac:dyDescent="0.35">
      <c r="A173" s="144"/>
      <c r="B173" s="145"/>
      <c r="C173" s="145"/>
      <c r="D173" s="157"/>
      <c r="E173" s="158"/>
      <c r="F173" s="159"/>
      <c r="G173" s="160"/>
      <c r="H173" s="156"/>
      <c r="I173" s="161"/>
      <c r="J173" s="156"/>
      <c r="K173" s="163"/>
      <c r="L173" s="168"/>
    </row>
    <row r="174" spans="1:12" x14ac:dyDescent="0.35">
      <c r="A174" s="144"/>
      <c r="B174" s="145"/>
      <c r="C174" s="145"/>
      <c r="D174" s="157"/>
      <c r="E174" s="158"/>
      <c r="F174" s="159"/>
      <c r="G174" s="160"/>
      <c r="H174" s="156"/>
      <c r="I174" s="161"/>
      <c r="J174" s="156"/>
      <c r="K174" s="163"/>
      <c r="L174" s="168"/>
    </row>
    <row r="175" spans="1:12" x14ac:dyDescent="0.35">
      <c r="A175" s="144"/>
      <c r="B175" s="145"/>
      <c r="C175" s="145"/>
      <c r="D175" s="157"/>
      <c r="E175" s="158"/>
      <c r="F175" s="159"/>
      <c r="G175" s="160"/>
      <c r="H175" s="156"/>
      <c r="I175" s="161"/>
      <c r="J175" s="156"/>
      <c r="K175" s="163"/>
      <c r="L175" s="168"/>
    </row>
    <row r="176" spans="1:12" x14ac:dyDescent="0.35">
      <c r="A176" s="144"/>
      <c r="B176" s="145"/>
      <c r="C176" s="145"/>
      <c r="D176" s="157"/>
      <c r="E176" s="158"/>
      <c r="F176" s="159"/>
      <c r="G176" s="160"/>
      <c r="H176" s="156"/>
      <c r="I176" s="161"/>
      <c r="J176" s="156"/>
      <c r="K176" s="163"/>
      <c r="L176" s="168"/>
    </row>
    <row r="177" spans="1:12" x14ac:dyDescent="0.35">
      <c r="A177" s="144"/>
      <c r="B177" s="145"/>
      <c r="C177" s="145"/>
      <c r="D177" s="157"/>
      <c r="E177" s="158"/>
      <c r="F177" s="159"/>
      <c r="G177" s="160"/>
      <c r="H177" s="156"/>
      <c r="I177" s="161"/>
      <c r="J177" s="156"/>
      <c r="K177" s="163"/>
      <c r="L177" s="168"/>
    </row>
    <row r="178" spans="1:12" x14ac:dyDescent="0.35">
      <c r="A178" s="144"/>
      <c r="B178" s="145"/>
      <c r="C178" s="145"/>
      <c r="D178" s="157"/>
      <c r="E178" s="158"/>
      <c r="F178" s="159"/>
      <c r="G178" s="160"/>
      <c r="H178" s="156"/>
      <c r="I178" s="161"/>
      <c r="J178" s="156"/>
      <c r="K178" s="163"/>
      <c r="L178" s="168"/>
    </row>
    <row r="179" spans="1:12" x14ac:dyDescent="0.35">
      <c r="A179" s="5"/>
      <c r="F179" s="5"/>
      <c r="G179" s="171"/>
      <c r="H179" s="5"/>
    </row>
    <row r="180" spans="1:12" x14ac:dyDescent="0.35">
      <c r="A180" s="5"/>
      <c r="C180" s="6"/>
      <c r="D180" s="6"/>
      <c r="E180" s="7"/>
      <c r="F180" s="5"/>
    </row>
  </sheetData>
  <mergeCells count="34">
    <mergeCell ref="A61:F61"/>
    <mergeCell ref="A66:F66"/>
    <mergeCell ref="E110:F110"/>
    <mergeCell ref="C1:D1"/>
    <mergeCell ref="A1:B1"/>
    <mergeCell ref="E1:J1"/>
    <mergeCell ref="E2:J5"/>
    <mergeCell ref="E6:F6"/>
    <mergeCell ref="A6:B6"/>
    <mergeCell ref="A4:B4"/>
    <mergeCell ref="C3:D3"/>
    <mergeCell ref="A2:B2"/>
    <mergeCell ref="C6:D6"/>
    <mergeCell ref="A3:B3"/>
    <mergeCell ref="A5:B5"/>
    <mergeCell ref="C2:D2"/>
    <mergeCell ref="E71:F71"/>
    <mergeCell ref="E75:F75"/>
    <mergeCell ref="E81:F81"/>
    <mergeCell ref="E88:F88"/>
    <mergeCell ref="E98:F98"/>
    <mergeCell ref="C5:D5"/>
    <mergeCell ref="C4:D4"/>
    <mergeCell ref="I6:J6"/>
    <mergeCell ref="G6:H6"/>
    <mergeCell ref="A55:F55"/>
    <mergeCell ref="D172:F172"/>
    <mergeCell ref="G172:H172"/>
    <mergeCell ref="I172:J172"/>
    <mergeCell ref="E117:F117"/>
    <mergeCell ref="E147:F147"/>
    <mergeCell ref="E168:F168"/>
    <mergeCell ref="E171:F171"/>
    <mergeCell ref="E157:F157"/>
  </mergeCells>
  <phoneticPr fontId="0" type="noConversion"/>
  <printOptions horizontalCentered="1"/>
  <pageMargins left="0.39370078740157483" right="0.39370078740157483" top="0.78740157480314965" bottom="0.78740157480314965" header="0" footer="0"/>
  <pageSetup paperSize="9" scale="90" fitToHeight="0"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1</vt:i4>
      </vt:variant>
    </vt:vector>
  </HeadingPairs>
  <TitlesOfParts>
    <vt:vector size="3" baseType="lpstr">
      <vt:lpstr>Krycí list</vt:lpstr>
      <vt:lpstr>PD6447-20-05_06_E_ROZ</vt:lpstr>
      <vt:lpstr>'PD6447-20-05_06_E_ROZ'!Oblasť_tlače</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Ing. Pavol Falát</cp:lastModifiedBy>
  <cp:lastPrinted>2020-10-19T13:39:45Z</cp:lastPrinted>
  <dcterms:created xsi:type="dcterms:W3CDTF">1997-01-24T11:07:25Z</dcterms:created>
  <dcterms:modified xsi:type="dcterms:W3CDTF">2022-02-22T15:00:20Z</dcterms:modified>
</cp:coreProperties>
</file>